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24226"/>
  <mc:AlternateContent xmlns:mc="http://schemas.openxmlformats.org/markup-compatibility/2006">
    <mc:Choice Requires="x15">
      <x15ac:absPath xmlns:x15ac="http://schemas.microsoft.com/office/spreadsheetml/2010/11/ac" url="\\fserver\Сводное управление\Отдел сводного планирования бюджета\ОТЧЕТЫ ОБ ИСПОЛНЕНИИ БЮДЖЕТА\ОТЧЕТ ОБ ИСПОЛНЕНИИ БЮДЖЕТА\2025\2025 год\Пост. О проведении ПС Отчет за 2025г\"/>
    </mc:Choice>
  </mc:AlternateContent>
  <xr:revisionPtr revIDLastSave="0" documentId="13_ncr:1_{607F6B4A-D5C3-46C2-B8BE-27F9C1F72F0B}" xr6:coauthVersionLast="47" xr6:coauthVersionMax="47" xr10:uidLastSave="{00000000-0000-0000-0000-000000000000}"/>
  <bookViews>
    <workbookView xWindow="-120" yWindow="-120" windowWidth="29040" windowHeight="15840" xr2:uid="{008871B1-7875-483E-BDAE-D9C9AB832FC8}"/>
  </bookViews>
  <sheets>
    <sheet name="2025г" sheetId="4" r:id="rId1"/>
  </sheets>
  <definedNames>
    <definedName name="A">#REF!</definedName>
    <definedName name="APPT" localSheetId="0">'2025г'!$A$31</definedName>
    <definedName name="FIO" localSheetId="0">'2025г'!#REF!</definedName>
    <definedName name="SIGN" localSheetId="0">'2025г'!$A$31:$D$33</definedName>
    <definedName name="_xlnm.Print_Titles" localSheetId="0">'2025г'!$8:$9</definedName>
    <definedName name="_xlnm.Print_Area" localSheetId="0">'2025г'!$A$1:$E$305</definedName>
  </definedNames>
  <calcPr calcId="181029"/>
</workbook>
</file>

<file path=xl/calcChain.xml><?xml version="1.0" encoding="utf-8"?>
<calcChain xmlns="http://schemas.openxmlformats.org/spreadsheetml/2006/main">
  <c r="D183" i="4" l="1"/>
  <c r="D181" i="4"/>
  <c r="D170" i="4"/>
  <c r="D168" i="4"/>
  <c r="D162" i="4"/>
  <c r="D160" i="4"/>
  <c r="D156" i="4"/>
  <c r="D144" i="4"/>
  <c r="D142" i="4"/>
  <c r="D130" i="4"/>
  <c r="D127" i="4"/>
  <c r="D125" i="4"/>
  <c r="D119" i="4"/>
  <c r="D113" i="4"/>
  <c r="D97" i="4"/>
  <c r="D93" i="4"/>
  <c r="D82" i="4"/>
  <c r="D78" i="4"/>
  <c r="D71" i="4"/>
  <c r="D68" i="4"/>
  <c r="D54" i="4"/>
  <c r="D51" i="4"/>
  <c r="D46" i="4"/>
  <c r="D44" i="4"/>
  <c r="D32" i="4"/>
  <c r="D17" i="4"/>
  <c r="D15" i="4"/>
  <c r="D184" i="4" l="1"/>
  <c r="E184" i="4" s="1"/>
  <c r="E257" i="4" l="1"/>
  <c r="E254" i="4"/>
  <c r="C281" i="4" l="1"/>
  <c r="C287" i="4" s="1"/>
  <c r="C302" i="4"/>
  <c r="C296" i="4"/>
  <c r="C270" i="4"/>
  <c r="C265" i="4"/>
  <c r="D215" i="4"/>
  <c r="C215" i="4"/>
  <c r="C205" i="4"/>
  <c r="C196" i="4"/>
  <c r="C235" i="4"/>
  <c r="E235" i="4" s="1"/>
  <c r="C272" i="4"/>
  <c r="C278" i="4" s="1"/>
  <c r="C222" i="4"/>
  <c r="E273" i="4"/>
  <c r="E238" i="4"/>
  <c r="E259" i="4"/>
  <c r="E260" i="4"/>
  <c r="E216" i="4"/>
  <c r="D230" i="4"/>
  <c r="E220" i="4"/>
  <c r="E251" i="4"/>
  <c r="D265" i="4"/>
  <c r="E265" i="4" s="1"/>
  <c r="E239" i="4"/>
  <c r="E217" i="4"/>
  <c r="E185" i="4"/>
  <c r="D287" i="4"/>
  <c r="E240" i="4"/>
  <c r="E233" i="4"/>
  <c r="E234" i="4"/>
  <c r="E221" i="4"/>
  <c r="E222" i="4"/>
  <c r="E223" i="4"/>
  <c r="E279" i="4"/>
  <c r="E211" i="4"/>
  <c r="D278" i="4"/>
  <c r="E256" i="4"/>
  <c r="E253" i="4"/>
  <c r="E255" i="4"/>
  <c r="E199" i="4"/>
  <c r="E297" i="4"/>
  <c r="D302" i="4"/>
  <c r="E282" i="4"/>
  <c r="D196" i="4"/>
  <c r="D293" i="4"/>
  <c r="C293" i="4"/>
  <c r="E274" i="4"/>
  <c r="E271" i="4"/>
  <c r="D270" i="4"/>
  <c r="D250" i="4"/>
  <c r="D205" i="4"/>
  <c r="D296" i="4"/>
  <c r="E212" i="4"/>
  <c r="E227" i="4"/>
  <c r="E275" i="4"/>
  <c r="E231" i="4"/>
  <c r="E232" i="4"/>
  <c r="E219" i="4"/>
  <c r="E197" i="4"/>
  <c r="E266" i="4"/>
  <c r="E187" i="4"/>
  <c r="E186" i="4"/>
  <c r="E295" i="4"/>
  <c r="E298" i="4"/>
  <c r="E301" i="4"/>
  <c r="E284" i="4"/>
  <c r="E294" i="4"/>
  <c r="E288" i="4"/>
  <c r="E280" i="4"/>
  <c r="E267" i="4"/>
  <c r="E252" i="4"/>
  <c r="E237" i="4"/>
  <c r="E236" i="4"/>
  <c r="E224" i="4"/>
  <c r="E218" i="4"/>
  <c r="E210" i="4"/>
  <c r="E209" i="4"/>
  <c r="E208" i="4"/>
  <c r="E206" i="4"/>
  <c r="E201" i="4"/>
  <c r="E198" i="4"/>
  <c r="E200" i="4"/>
  <c r="D207" i="4"/>
  <c r="C207" i="4"/>
  <c r="E202" i="4"/>
  <c r="E190" i="4"/>
  <c r="E188" i="4"/>
  <c r="E189" i="4"/>
  <c r="E281" i="4"/>
  <c r="E196" i="4" l="1"/>
  <c r="D303" i="4"/>
  <c r="E207" i="4"/>
  <c r="E270" i="4"/>
  <c r="E272" i="4"/>
  <c r="E296" i="4"/>
  <c r="E287" i="4"/>
  <c r="E215" i="4"/>
  <c r="E278" i="4"/>
  <c r="C230" i="4"/>
  <c r="E230" i="4" s="1"/>
  <c r="C250" i="4"/>
  <c r="E205" i="4"/>
  <c r="E302" i="4"/>
  <c r="C303" i="4" l="1"/>
  <c r="E303" i="4" s="1"/>
  <c r="E250" i="4"/>
</calcChain>
</file>

<file path=xl/sharedStrings.xml><?xml version="1.0" encoding="utf-8"?>
<sst xmlns="http://schemas.openxmlformats.org/spreadsheetml/2006/main" count="600" uniqueCount="450">
  <si>
    <t xml:space="preserve">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 </t>
  </si>
  <si>
    <t xml:space="preserve">Единый налог на вмененный доход для отдельных видов деятельности </t>
  </si>
  <si>
    <t>ИТОГО</t>
  </si>
  <si>
    <t xml:space="preserve">Налог на имущество физических лиц, взимаемый по ставкам, применяемым к объектам налогообложения, расположенным в границах городских округов </t>
  </si>
  <si>
    <t>Код дохода</t>
  </si>
  <si>
    <t>ВСЕГО</t>
  </si>
  <si>
    <t>Наименование кода дохода</t>
  </si>
  <si>
    <t>Невыясненные поступления, зачисляемые в бюджеты городских округов</t>
  </si>
  <si>
    <t>Налог на доходы физических лиц</t>
  </si>
  <si>
    <t xml:space="preserve">Государственная пошлина за выдачу разрешения на установку рекламной конструкции </t>
  </si>
  <si>
    <t>Земельный налог</t>
  </si>
  <si>
    <t>% исполнения</t>
  </si>
  <si>
    <t>Утвержденный план</t>
  </si>
  <si>
    <t>тыс. руб.</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</si>
  <si>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</si>
  <si>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</si>
  <si>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</si>
  <si>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тыс.руб.</t>
  </si>
  <si>
    <t xml:space="preserve">182 1 01 02000 01 0000 110  </t>
  </si>
  <si>
    <t>182 1 06 01020 04 0000 110</t>
  </si>
  <si>
    <t>182 1 06 06000 00 0000 110</t>
  </si>
  <si>
    <t>903 1 11 01040 04 0000 120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</si>
  <si>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</si>
  <si>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</si>
  <si>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903 1 14 02043 04 0000 410</t>
  </si>
  <si>
    <t xml:space="preserve">Единый сельскохозяйственный налог </t>
  </si>
  <si>
    <t xml:space="preserve">Налог, взимаемый в связи  с  применением  патентной системы налогообложения  </t>
  </si>
  <si>
    <t>903 1 17 01040 04 0000 180</t>
  </si>
  <si>
    <t>Прочие доходы от оказания платных  услуг    (работ)  получателями  средств  бюджетов городских округов</t>
  </si>
  <si>
    <t xml:space="preserve">ИТОГО </t>
  </si>
  <si>
    <t>048 1 12 01010 01 6000 120</t>
  </si>
  <si>
    <t>048 1 12 01030 01 6000 120</t>
  </si>
  <si>
    <t>182 1 08 03010 01 1000 110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</si>
  <si>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</si>
  <si>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</si>
  <si>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</si>
  <si>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</si>
  <si>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</si>
  <si>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321 1 08 07020 01 8000 110</t>
  </si>
  <si>
    <t>901 1 13 01994 04 0000 130</t>
  </si>
  <si>
    <t>Прочие доходы от оказания платных услуг (работ) получателями средств бюджетов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</si>
  <si>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</si>
  <si>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913 1 13 01994 04 0000 130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</si>
  <si>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</si>
  <si>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</si>
  <si>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</si>
  <si>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</si>
  <si>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</si>
  <si>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188 1 08 06000 01 8003 110</t>
  </si>
  <si>
    <t>188 1 08 06000 01 8004 110</t>
  </si>
  <si>
    <t>188 1 08 06000 01 8005 110</t>
  </si>
  <si>
    <t>188 1 08 07100 01 8034 110</t>
  </si>
  <si>
    <t>188 1 08 07100 01 8035 110</t>
  </si>
  <si>
    <t>705 1 17 05040 04 0002 180</t>
  </si>
  <si>
    <t>Прочие неналоговые доходы бюджетов городских округов (доходы по договорам на установку и эксплуатацию рекламных конструкций, расположенных на земельных участках, государственная собственность на которые не разграничена)</t>
  </si>
  <si>
    <t>Прочие доходы от компенсации затрат бюджетов городских округов</t>
  </si>
  <si>
    <t>923 1 13 01994 04 0000 130</t>
  </si>
  <si>
    <t>ИТОГО ДОХОДОВ</t>
  </si>
  <si>
    <t>от________________№________</t>
  </si>
  <si>
    <t>Кассовое исполнение</t>
  </si>
  <si>
    <t>188 1 08 07141 01 8000 110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</si>
  <si>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</si>
  <si>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902 1 13 02994 04 0000 130</t>
  </si>
  <si>
    <t>Налог, взимаемый в связи с применением упрощенной системы налогообложения</t>
  </si>
  <si>
    <t>188 1 08 06000 01 8006 110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</si>
  <si>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</si>
  <si>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900 1 13 02994 04 0000 130</t>
  </si>
  <si>
    <t>901 1 13 02994 04 0000 130</t>
  </si>
  <si>
    <t>903 1 11 09044 04 0004 120</t>
  </si>
  <si>
    <t>903 1 11 09044 04 0005 120</t>
  </si>
  <si>
    <t>920 1 13 02994 04 0000 130</t>
  </si>
  <si>
    <t>921 1 13 02994 04 0000 130</t>
  </si>
  <si>
    <t>923 1 13 02994 04 0000 130</t>
  </si>
  <si>
    <t>926 1 08 07150 01 1000 110</t>
  </si>
  <si>
    <t>926 1 11 09044 04 0003 120</t>
  </si>
  <si>
    <t>926 1 13 02994 04 0000 130</t>
  </si>
  <si>
    <t>Федеральная служба по надзору в сфере природопользования</t>
  </si>
  <si>
    <t>ГУ МВД РФ по Самарской области</t>
  </si>
  <si>
    <t>Управление Федеральной службы государственной регистрации, кадастра и картографии по Самарской области</t>
  </si>
  <si>
    <t>Министерство имущественных отношений Самарской области</t>
  </si>
  <si>
    <t>Государственная жилищная инспекция Самарской области</t>
  </si>
  <si>
    <t>Министерство социально-демографической и семейной политики Самарской области</t>
  </si>
  <si>
    <t>Дума городского округа Тольятти</t>
  </si>
  <si>
    <t>Администрация городского округа Тольятти</t>
  </si>
  <si>
    <t>Департамент финансов администрации городского округа Тольятти</t>
  </si>
  <si>
    <t xml:space="preserve">Департамент по управлению муниципальным имуществом администрации городского округа Тольятти </t>
  </si>
  <si>
    <t>Департамент общественной безопасности администрации городского округа Тольятти</t>
  </si>
  <si>
    <t>Департамент дорожного хозяйства и  транспорта администрации городского округа Тольятти</t>
  </si>
  <si>
    <t>Департамент образования администрации городского округа Тольятти</t>
  </si>
  <si>
    <t>Департамент градостроительной деятельности  администрации городского округа Тольятти</t>
  </si>
  <si>
    <t>Департамент городского хозяйства администрации городского округа Тольятти</t>
  </si>
  <si>
    <t>Департамент информационных технологий  администрации городского округа Тольятти</t>
  </si>
  <si>
    <t>Организационное управление администрации городского округа Тольятти</t>
  </si>
  <si>
    <t>Дотации бюджетам городских округов на выравнивание бюджетной обеспеченности</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</si>
  <si>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</si>
  <si>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</si>
  <si>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</si>
  <si>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</si>
  <si>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округов на реализацию мероприятий по обеспечению жильем молодых семей</t>
  </si>
  <si>
    <t>Прочие субсидии бюджетам городских округов</t>
  </si>
  <si>
    <t>Субвенции бюджетам городских округов на ежемесячное денежное вознаграждение за классное руководство</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</si>
  <si>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</si>
  <si>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</si>
  <si>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</si>
  <si>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Прочие субвенции бюджетам городских округов</t>
  </si>
  <si>
    <t>Прочие межбюджетные трансферты, передаваемые бюджетам городских округов</t>
  </si>
  <si>
    <t>Доходы бюджетов городских округов от возврата бюджетными учреждениями остатков субсидий прошлых лет</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</si>
  <si>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</si>
  <si>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</si>
  <si>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городских округов от возврата автономными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</si>
  <si>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</si>
  <si>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Субсидии бюджетам городских округов на поддержку творческой деятельности и техническое оснащение детских и кукольных театров</t>
  </si>
  <si>
    <t>Субсидии бюджетам городских округов на реализацию программ формирования современной городской среды</t>
  </si>
  <si>
    <t>Управление взаимодействия с общественностью администрации городского округа Тольятти</t>
  </si>
  <si>
    <t>Поступления от денежных пожертвований, предоставляемых негосударственными организациями получателям средств бюджетов городских округов</t>
  </si>
  <si>
    <t>902 2 02 15001 04 0000 150</t>
  </si>
  <si>
    <t>902 2 02 19999 04 0000 150</t>
  </si>
  <si>
    <t>902 2 02 29999 04 0000 150</t>
  </si>
  <si>
    <t>902 2 02 30024 04 0000 150</t>
  </si>
  <si>
    <t>902 2 18 04010 04 0000 150</t>
  </si>
  <si>
    <t>902 2 18 04030 04 0000 150</t>
  </si>
  <si>
    <t>902 2 19 25064 04 0000 150</t>
  </si>
  <si>
    <t>902 2 19 60010 04 0000 150</t>
  </si>
  <si>
    <t>902 2 02 39999 04 0000 150</t>
  </si>
  <si>
    <t>903 2 02 35082 04 0000 150</t>
  </si>
  <si>
    <t>903 2 02 35176 04 0000 150</t>
  </si>
  <si>
    <t>903 2 02 39999 04 0000 150</t>
  </si>
  <si>
    <t>903 2 02 49999 04 0000 150</t>
  </si>
  <si>
    <t>906 2 02 29999 04 0000 150</t>
  </si>
  <si>
    <t>909 2 02 29999 04 0000 150</t>
  </si>
  <si>
    <t>909 2 02 20041 04 0000 150</t>
  </si>
  <si>
    <t>909 2 02 20216 04 0000 150</t>
  </si>
  <si>
    <t>912 2 02 25517 04 0000 150</t>
  </si>
  <si>
    <t>912 2 02 29999 04 0000 150</t>
  </si>
  <si>
    <t>912 2 02 49999 04 0000 150</t>
  </si>
  <si>
    <t>913 2 02 29999 04 0000 150</t>
  </si>
  <si>
    <t>913 2 02 30021 04 0000 150</t>
  </si>
  <si>
    <t>913 2 02 39999 04 0000 150</t>
  </si>
  <si>
    <t>914 2 02 20077 04 0000 150</t>
  </si>
  <si>
    <t>914 2 02 29999 04 0000 150</t>
  </si>
  <si>
    <t>915 2 02 30027 04 0000 150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</si>
  <si>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</si>
  <si>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917 2 02 29999 04 0000 150</t>
  </si>
  <si>
    <t>920 2 02 25555 04 0000 150</t>
  </si>
  <si>
    <t>920 2 02 29999 04 0000 150</t>
  </si>
  <si>
    <t>921 2 02 29999 04 0000 150</t>
  </si>
  <si>
    <t>923 2 02 30024 04 0000 150</t>
  </si>
  <si>
    <t>924 2 02 49999 04 0000 150</t>
  </si>
  <si>
    <t>924 2 04 04020 04 0000 150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</si>
  <si>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</si>
  <si>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923 2 02 35120 04 0000 150</t>
  </si>
  <si>
    <t>048 1 12 01041 01 6000 120</t>
  </si>
  <si>
    <t>048 1 12 01042 01 6000 120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</si>
  <si>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</si>
  <si>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налоговой службы по Самарской области</t>
  </si>
  <si>
    <t>906 1 13 02994 04 0000 130</t>
  </si>
  <si>
    <t>Прочие доходы от компенсации затрат  бюджетов городских округов</t>
  </si>
  <si>
    <t>913 1 13 02994 04 0000 130</t>
  </si>
  <si>
    <t>902 2 02 15002 04 0000 150</t>
  </si>
  <si>
    <t>Дотации бюджетам городских округов на поддержку мер по обеспечению сбалансированности бюджетов</t>
  </si>
  <si>
    <t>915 2 02 30024 04 0000 150</t>
  </si>
  <si>
    <t>914 2 19 25159 04 0000 150</t>
  </si>
  <si>
    <t>Субсидии бюджетам городских округов на поддержку отрасли культуры</t>
  </si>
  <si>
    <t>Поступления от денежных пожертвований, предоставляемых физическими лицами получателям средств бюджетов городских округов</t>
  </si>
  <si>
    <t>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</si>
  <si>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</si>
  <si>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Возврат остатков субсидий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округов</t>
  </si>
  <si>
    <t>Возврат остатков субсидий на софинансирование капитальных вложений в объекты муниципальной собственности из бюджетов городских округов</t>
  </si>
  <si>
    <t>914 2 19 27112 04 0000 150</t>
  </si>
  <si>
    <t>914 2 19 60010 04 0000 150</t>
  </si>
  <si>
    <t>903 2 02 25497 04 0000 150</t>
  </si>
  <si>
    <t>912 2 02 25519 04 0000 150</t>
  </si>
  <si>
    <t>913 2 02 25304 04 0000 150</t>
  </si>
  <si>
    <t>913 2 02 25255 04 0000 150</t>
  </si>
  <si>
    <t>909 2 02 49999 04 0000 150</t>
  </si>
  <si>
    <t>903 2 19 60010 04 0000 150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</si>
  <si>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</si>
  <si>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912 2 04 04020 04 0000 150</t>
  </si>
  <si>
    <t>912 2 07 04020 04 0000 150</t>
  </si>
  <si>
    <t>913 2 02 49999 04 0000 150</t>
  </si>
  <si>
    <t>913 2 18 04020 04 0000 150</t>
  </si>
  <si>
    <t>913 2 18 04010 04 0000 150</t>
  </si>
  <si>
    <t>913 2 19 60010 04 0000 150</t>
  </si>
  <si>
    <t>914 2 19 25495 04 0000 150</t>
  </si>
  <si>
    <t>915 2 19 60010 04 0000 150</t>
  </si>
  <si>
    <t>917 2 02 25229 04 0000 150</t>
  </si>
  <si>
    <t>917 2 04 04020 04 0000 150</t>
  </si>
  <si>
    <t>917 2 07 04020 04 0000 150</t>
  </si>
  <si>
    <t>920 2 04 04020 04 0000 150</t>
  </si>
  <si>
    <t>920 2 07 04020 04 0000 150</t>
  </si>
  <si>
    <t>921 2 19 60010 04 0000 150</t>
  </si>
  <si>
    <t>912 2 19 60010 04 0000 150</t>
  </si>
  <si>
    <t>912 2 18 04010 04 0000 150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</si>
  <si>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</si>
  <si>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</si>
  <si>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</si>
  <si>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</si>
  <si>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182 1 05 01011 01 0000 110</t>
  </si>
  <si>
    <t xml:space="preserve">182 1 05 02010 02 0000 110  </t>
  </si>
  <si>
    <t xml:space="preserve">182 1 05 03010 01 0000 110  </t>
  </si>
  <si>
    <t xml:space="preserve">182 1 05 04010 02 0000 110  </t>
  </si>
  <si>
    <t>182 1 16 10123 01 0000 140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</si>
  <si>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</si>
  <si>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</si>
  <si>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</si>
  <si>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188 1 16 10123 01 0000 140</t>
  </si>
  <si>
    <t>715 1 16 01053 01 0000 000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</si>
  <si>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</si>
  <si>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715 1 16 01063 01 0000 140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</si>
  <si>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</si>
  <si>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715 1 16 01073 01 0000 140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</si>
  <si>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</si>
  <si>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</si>
  <si>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Служба мировых судей Самарской области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</si>
  <si>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</si>
  <si>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</si>
  <si>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</si>
  <si>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</si>
  <si>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901 1 16 01074 01 0000140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</si>
  <si>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</si>
  <si>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</si>
  <si>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901 1 16 02020 02 0000 140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</si>
  <si>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</si>
  <si>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901 1 16 10123 01 0041 140</t>
  </si>
  <si>
    <t>Доходы от сдачи в аренду имущества, составляющего казну городских округов (за исключением земельных участков)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</si>
  <si>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</si>
  <si>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Прочие поступления от использования имущества, находящегося в собственности городских округов (плата за пользованием жилым помещением (плата за наем))</t>
  </si>
  <si>
    <t>Прочие поступления от использования имущества, находящегося в собственности городских округов (концессионная плата)</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</si>
  <si>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</si>
  <si>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</si>
  <si>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909 1 16 07090 04 0000 140</t>
  </si>
  <si>
    <t>914 1 16 07090 04 0000 140</t>
  </si>
  <si>
    <t>923 1 16 07010 04 0000 140</t>
  </si>
  <si>
    <t>923 1 16 10031 04 0000 140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</si>
  <si>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</si>
  <si>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924 1 13 01994 04 0000 130</t>
  </si>
  <si>
    <t>926 1 11 05012 04 0000 120</t>
  </si>
  <si>
    <t>926 1 11 05024 04 0000 120</t>
  </si>
  <si>
    <t>926 1 16 07090 04 0000 140</t>
  </si>
  <si>
    <t>926 1 17 01040 04 0000 180</t>
  </si>
  <si>
    <t>903 2 02 35134 04 0000 150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</si>
  <si>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</si>
  <si>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</si>
  <si>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914 2 02 25021 04 0000 150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</si>
  <si>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</si>
  <si>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914 2 02 25520 04 0000 150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</si>
  <si>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</si>
  <si>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914 2 02 25232 04 0000 150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</si>
  <si>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</si>
  <si>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920 2 02 49999 04 0000 150</t>
  </si>
  <si>
    <t>924 2 02 29999 04 0000 150</t>
  </si>
  <si>
    <t>909 2 19 60010 04 0000 150</t>
  </si>
  <si>
    <t>909 2 18 04030 04 0000 150</t>
  </si>
  <si>
    <t>913 2 18 04030 04 0000 150</t>
  </si>
  <si>
    <t>913 2 19 25304 04 0000 150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</si>
  <si>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</si>
  <si>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915 2 18 04030 04 0000 150</t>
  </si>
  <si>
    <t>917 2 18 04010 04 0000 150</t>
  </si>
  <si>
    <t>917 2 19 60010 04 0000 150</t>
  </si>
  <si>
    <t>920 2 19 60010 04 0000 150</t>
  </si>
  <si>
    <t>921 2 18 04020 04 0000 150</t>
  </si>
  <si>
    <t>921 2 18 04030 04 0000 150</t>
  </si>
  <si>
    <t>914 2 19 27139 04 0000 150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</si>
  <si>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городских округов</t>
  </si>
  <si>
    <t>188 1 08 06000 01 8014 110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</si>
  <si>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</si>
  <si>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705 1 16 07090 04 0000 140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</si>
  <si>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</si>
  <si>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733 1 16 01053 01 0000 000</t>
  </si>
  <si>
    <t>733 1 16 01063 01 0000 140</t>
  </si>
  <si>
    <t>733 1 16 01073 01 0000 140</t>
  </si>
  <si>
    <t>903 1 11 05074 04 0000 120</t>
  </si>
  <si>
    <t>903 1 13 02994 04 0000 130</t>
  </si>
  <si>
    <t>909 1 13 02994 04 0000 130</t>
  </si>
  <si>
    <t>909 1 16 0701004 0000 140</t>
  </si>
  <si>
    <t>Инициативные платежи, зачисляемые в бюджеты городских округов</t>
  </si>
  <si>
    <t>914 1 11 05012 04 0000 120</t>
  </si>
  <si>
    <t>914 1 11 05024 04 0000 120</t>
  </si>
  <si>
    <t>914 1 11 0532404 0000 120</t>
  </si>
  <si>
    <t>914 1 17 01040 04 0000 180</t>
  </si>
  <si>
    <t>Управление физической культуры и спорта администрации городского округа Тольятти</t>
  </si>
  <si>
    <t>920 1 16 07090 04 0000 140</t>
  </si>
  <si>
    <t>920 1 17 01040 04 0000 180</t>
  </si>
  <si>
    <t>Субсидии бюджетам городских округов на техническое оснащение муниципальных музеев</t>
  </si>
  <si>
    <t>Межбюджетные трансферты, передаваемые бюджетам городских округов на создание модельных муниципальных библиотек</t>
  </si>
  <si>
    <t>Субсидии бюджетам городских округов на реализацию мероприятий по модернизации школьных систем образования</t>
  </si>
  <si>
    <t>Департамент социального обеспечения администрации городского округа Тольятти</t>
  </si>
  <si>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</si>
  <si>
    <t>902 2 02 49999 04 0000 150</t>
  </si>
  <si>
    <t>912 2 02 25590 04 0000 150</t>
  </si>
  <si>
    <t>912 2 02 45454 04 0000 150</t>
  </si>
  <si>
    <t>913 2 02 25412 04 0000 150</t>
  </si>
  <si>
    <t>913 2 02 25750 04 0000 150</t>
  </si>
  <si>
    <t>920 2 02 25242 04 0000 150</t>
  </si>
  <si>
    <t>901 1 17 0104004 0000 180</t>
  </si>
  <si>
    <t>922 1 16 09040 04 0000 140</t>
  </si>
  <si>
    <t>Контрольно-счетная палата городского округа Тольятти Самарской области</t>
  </si>
  <si>
    <t>Управление потребительского рынка администрации городского округа Тольятти</t>
  </si>
  <si>
    <t>Департамент дорожного хозяйства и транспорта  администрации городского округа Тольятти</t>
  </si>
  <si>
    <t>Департамент культуры администрации городского округа Тольятти</t>
  </si>
  <si>
    <t>Департамент  информационных технологий и связи администрации городского округа Тольятти</t>
  </si>
  <si>
    <t>914 1 14 06012 04 0000 430</t>
  </si>
  <si>
    <t>914 1 14 06024 04 0000 430</t>
  </si>
  <si>
    <t>912 2 02 25353 04 0000 150</t>
  </si>
  <si>
    <t>Субсидии бюджетам городских округов на создание школ креативных индустрий</t>
  </si>
  <si>
    <t>913 2 02 45179 04 0000 150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</si>
  <si>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</si>
  <si>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Возврат остатков субсидий на реализацию мероприятий по обеспечению жильем молодых семей из бюджетов городских округов</t>
  </si>
  <si>
    <t xml:space="preserve">903 2 19 25497 04 0000 150 </t>
  </si>
  <si>
    <t>909 2 02 30024 04 0000 150</t>
  </si>
  <si>
    <t>921 2 02 49999 04 0000 150</t>
  </si>
  <si>
    <t>924 2 19 60010 04 0000 150</t>
  </si>
  <si>
    <t>914 2 02 20041 04 0000 150</t>
  </si>
  <si>
    <t>715 1 16 01083 01 0000 140</t>
  </si>
  <si>
    <t>715 1 16 01133 01 0000 140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</si>
  <si>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</si>
  <si>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715 1 16 01143 01 0000 140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</si>
  <si>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</si>
  <si>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715 1 16 01153 01 0000 140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</si>
  <si>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</si>
  <si>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715 1 16 01173 01 0000 140</t>
  </si>
  <si>
    <t>715 1 16 01193 01 0000 140</t>
  </si>
  <si>
    <t>715 1 16 01203 01 0000 140</t>
  </si>
  <si>
    <t>730 1 16 01193 01 0000 140</t>
  </si>
  <si>
    <t>733 1 16 01083 01 0000 140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</si>
  <si>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</si>
  <si>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733 1 16 01193 01 0000 140</t>
  </si>
  <si>
    <t>733 1 16 01203 01 0000 140</t>
  </si>
  <si>
    <t>903 1 16 07090 04 0000 140</t>
  </si>
  <si>
    <t>903 1 16 09040 04 0000 140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</si>
  <si>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</si>
  <si>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914 1 11 05312 04 0000 120</t>
  </si>
  <si>
    <t>914 1 16 09040 04 0000 140</t>
  </si>
  <si>
    <t>920 1 16 01194 01 0000 140</t>
  </si>
  <si>
    <t>920 1 16 07010 04 0000 140</t>
  </si>
  <si>
    <t>921 1 16 07010 04 0000 140</t>
  </si>
  <si>
    <t>921 1 17 01040 04 0000 180</t>
  </si>
  <si>
    <t>926 1 11 09044 04 0002 120</t>
  </si>
  <si>
    <t>Прочие поступления от использования имущества, находящегося в собственности городских округов (плата по договорам на установку и эксплуатацию рекламных конструкций)</t>
  </si>
  <si>
    <t>Прочие поступления от использования имущества, находящегося в собственности городских округов (плата по договорам на размещение и эксплуатацию нестационарных торговых объектов)</t>
  </si>
  <si>
    <t>912 2 02 19999 04 0000 150</t>
  </si>
  <si>
    <t>913 2 02 45050 04 0000 150</t>
  </si>
  <si>
    <t>917 2 02 49999 04 0000 150</t>
  </si>
  <si>
    <t>912 2 03 04099 04 0000 150</t>
  </si>
  <si>
    <t>Прочие безвозмездные поступления от государственных (муниципальных) организаций в бюджеты городских округов</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</si>
  <si>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</si>
  <si>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913 2 19 25179 04 0000 150</t>
  </si>
  <si>
    <t>924 2 18 04030 04 0000 150</t>
  </si>
  <si>
    <t>076 116 11050 01 0000 140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</si>
  <si>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</si>
  <si>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182 1 03 02230 01 0000 110</t>
  </si>
  <si>
    <t>182 1 03 02240 01 0000 110</t>
  </si>
  <si>
    <t>182 1 03 02250 01 0000 110</t>
  </si>
  <si>
    <t>182 1 03 02260 01 0000 110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</si>
  <si>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</si>
  <si>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318 1 08 0720001 8039 110</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</si>
  <si>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</si>
  <si>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715 1 16 01093 01 9000 140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</si>
  <si>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</si>
  <si>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715 116 01103 01 9000 140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</si>
  <si>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</si>
  <si>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900 1 16 07090 04 0000 140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</si>
  <si>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</si>
  <si>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900 1 17 01040 04 0000 180</t>
  </si>
  <si>
    <t>901 1 1601084 01 0000 140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</si>
  <si>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</si>
  <si>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901 1 16 01 154 01 0000 140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</si>
  <si>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</si>
  <si>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901 1 16 01157 01 0000 140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</si>
  <si>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</si>
  <si>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902 1 17 0104004 0000 180</t>
  </si>
  <si>
    <t>903 1 1107014 04 0000 120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</si>
  <si>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</si>
  <si>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906 1 14 02042 04 0000 410</t>
  </si>
  <si>
    <t>909 1 16 10032 04 0000 140</t>
  </si>
  <si>
    <t>914 1 11 09044 04 0000 120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</si>
  <si>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</si>
  <si>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914 1 13 02994 04 0000 130</t>
  </si>
  <si>
    <t>920 1 16 09040 04 0000 140</t>
  </si>
  <si>
    <t>920 1 17 0504004 0000 180</t>
  </si>
  <si>
    <t>Прочие неналоговые доходы бюджетов городских округов</t>
  </si>
  <si>
    <t>920 1 17 1502004 0000 150</t>
  </si>
  <si>
    <t>923 1 14 02042 04 0000 410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</si>
  <si>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</si>
  <si>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926 1 11 09044 04 0001 120</t>
  </si>
  <si>
    <t>Прочие поступления от использования имущества, находящегося в собственности городских округов (плата за право заключения договора на установку и эксплуатацию рекламных конструкций)</t>
  </si>
  <si>
    <t>Федеральное агентство по рыболовству</t>
  </si>
  <si>
    <t>Министерство юстиции Российской Федерации</t>
  </si>
  <si>
    <t>188 1 08 06000 01 8007 110</t>
  </si>
  <si>
    <t>906 1 17 01040 04 0000 180</t>
  </si>
  <si>
    <t>ОТЧЕТ АДМИНИСТРАЦИИ ГОРОДСКОГО ОКРУГА ТОЛЬЯТТИ ОБ ИСПОЛНЕНИИ БЮДЖЕТА ГОРОДСКОГО ОКРУГА ТОЛЬЯТТИ ЗА 2025 ГОД</t>
  </si>
  <si>
    <t>ДОХОДЫ БЮДЖЕТА ГОРОДСКОГО ОКРУГА ТОЛЬЯТТИ ПО КОДАМ КЛАССИФИКАЦИИ ДОХОДОВ БЮДЖЕТОВ ЗА 2025 ГОД</t>
  </si>
  <si>
    <t>912 2 02 25580 04 0000 150</t>
  </si>
  <si>
    <t>Субсидии бюджетам городских округов на модернизацию региональных и муниципальных театров</t>
  </si>
  <si>
    <t>914 2 02 25054 04 0000 150</t>
  </si>
  <si>
    <t>Субсидии бюджетам городских округов на адресное строительство детских садов в отдельных населенных пунктах с объективно выявленной потребностью инфраструктуры (зданий)</t>
  </si>
  <si>
    <t>914 2 02 49999 04 0000 150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</si>
  <si>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</si>
  <si>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</si>
  <si>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t>
  </si>
  <si>
    <t>Возврат остатков субсидий на реализацию программ формирования современной городской среды из бюджетов городских округов</t>
  </si>
  <si>
    <t>913 2 19 35303 04 0000 150</t>
  </si>
  <si>
    <t>913 2 19 45050 04 0000 150</t>
  </si>
  <si>
    <t>913 2 19 45179 04 0000 150</t>
  </si>
  <si>
    <t>914 2 19 25520 04 0000 150</t>
  </si>
  <si>
    <t>920 2 19 25555 04 0000 150</t>
  </si>
  <si>
    <t>048 1 12 01043 01 6000 120</t>
  </si>
  <si>
    <t>Плата за размещение и (или) складирование побочных продуктов производства, признанных отходами (федеральные государственные органы, Банк России, органы управления государственными внебюджетными фондами Российской Федерации)</t>
  </si>
  <si>
    <t>188 1 08 06000 01 8039 110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</si>
  <si>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постановку иностранного гражданина или лица без гражданства на учет по месту пребывания)</t>
  </si>
  <si>
    <t xml:space="preserve">321 1 08 07550 01 8000 110 </t>
  </si>
  <si>
    <t>Государственная пошлина за государственный кадастровый учет (при обращении через многофункциональные центры)</t>
  </si>
  <si>
    <t xml:space="preserve">321 1 08 07560 01 8000 110 </t>
  </si>
  <si>
    <t>Государственная пошлина за осуществляемые одновременно государственный кадастровый учет и государственную регистрацию прав (при обращении через многофункциональные центры)</t>
  </si>
  <si>
    <t xml:space="preserve">321 1 08 07570 01 8000 110 </t>
  </si>
  <si>
    <t>Государственная пошлина за ускоренную процедуру государственного кадастрового учета и (или) государственной регистрации прав (при обращении через многофункциональные центры)</t>
  </si>
  <si>
    <t>715 1 16 01183 01 0000 140</t>
  </si>
  <si>
    <t>730 1 16 01203 01 0000 140</t>
  </si>
  <si>
    <t>715 1 16 01194 01 0000 140</t>
  </si>
  <si>
    <t>902 1 17 1604004 0000 180</t>
  </si>
  <si>
    <t>Прочие неналоговые доходы бюджетов городских округов в части невыясненных поступлений, по которым не осуществлен возврат (уточнение) не позднее трех лет со дня их зачисления на единый счет бюджета городского округа</t>
  </si>
  <si>
    <t>903 1 14 01040 04 0000 410</t>
  </si>
  <si>
    <t>Доходы от продажи квартир, находящихся в собственности городских округов</t>
  </si>
  <si>
    <t xml:space="preserve">903 1 14 03040 04 0000 410 </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</si>
  <si>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</si>
  <si>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 xml:space="preserve">903 1 14 13040 04 0000 410 </t>
  </si>
  <si>
    <t>Доходы от приватизации имущества, находящегося в собственности городских округов, в части приватизации нефинансовых активов имущества казны</t>
  </si>
  <si>
    <t>903 1 16 10032 04 0000 140</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</si>
  <si>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</si>
  <si>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903 1 17 05040 04 0000 180</t>
  </si>
  <si>
    <t>906 1 16 07090 04 0000 140</t>
  </si>
  <si>
    <t>906 1 16 10031 04 0000 140</t>
  </si>
  <si>
    <t>909 1 16 11064 01 0000 140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</si>
  <si>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</si>
  <si>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912 1 17 1502004 0000 150</t>
  </si>
  <si>
    <t>917 1 17 1502004 0000 150</t>
  </si>
  <si>
    <t>920 1 13 01994 04 0000 130</t>
  </si>
  <si>
    <t>920 1 16 10061 04 0000 140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</si>
  <si>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</si>
  <si>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920 1 16 10123 01 0041 140</t>
  </si>
  <si>
    <t>926 1 17 0504004 0000 180</t>
  </si>
  <si>
    <t>927 1 16 07090 04 0000 140</t>
  </si>
  <si>
    <t>Управление туризма администрации городского округа Тольятти</t>
  </si>
  <si>
    <t>к постановлению администрации</t>
  </si>
  <si>
    <t>городского округа Тольятти</t>
  </si>
  <si>
    <t xml:space="preserve">Приложение </t>
  </si>
  <si>
    <r>
      <t>Субсидии бюджетам городских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r>
    <r>
      <rPr>
        <sz val="13"/>
        <rFont val="Calibri"/>
        <family val="2"/>
        <charset val="204"/>
      </rPr>
      <t>»</t>
    </r>
  </si>
  <si>
    <r>
      <t xml:space="preserve">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t>
    </r>
    <r>
      <rPr>
        <sz val="13"/>
        <rFont val="Calibri"/>
        <family val="2"/>
        <charset val="204"/>
      </rPr>
      <t>«</t>
    </r>
    <r>
      <rPr>
        <sz val="13"/>
        <rFont val="Times New Roman"/>
        <family val="1"/>
        <charset val="204"/>
      </rPr>
      <t>Сириус</t>
    </r>
    <r>
      <rPr>
        <sz val="13"/>
        <rFont val="Calibri"/>
        <family val="2"/>
        <charset val="204"/>
      </rPr>
      <t>»</t>
    </r>
    <r>
      <rPr>
        <sz val="13"/>
        <rFont val="Times New Roman"/>
        <family val="1"/>
        <charset val="204"/>
      </rPr>
      <t>, муниципальных общеобразовательных организаций и профессиональных образовательных организаций</t>
    </r>
  </si>
  <si>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городских округов</t>
  </si>
  <si>
    <r>
      <t xml:space="preserve">Примечание: Решением Думы г.о. Тольятти № 376 от 11.12.2024 </t>
    </r>
    <r>
      <rPr>
        <sz val="13"/>
        <rFont val="Calibri"/>
        <family val="2"/>
        <charset val="204"/>
      </rPr>
      <t>«</t>
    </r>
    <r>
      <rPr>
        <sz val="13"/>
        <rFont val="Times New Roman"/>
        <family val="1"/>
        <charset val="204"/>
      </rPr>
      <t>О бюджете городского округа Тольятти на 2025 год и плановый период 2026 и 2027 годов</t>
    </r>
    <r>
      <rPr>
        <sz val="13"/>
        <rFont val="Calibri"/>
        <family val="2"/>
        <charset val="204"/>
      </rPr>
      <t>»</t>
    </r>
    <r>
      <rPr>
        <sz val="13"/>
        <rFont val="Times New Roman"/>
        <family val="1"/>
        <charset val="204"/>
      </rPr>
      <t xml:space="preserve"> план доходов в разрезе администраторов не утверждался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</si>
</sst>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0.0"/>
  </numFmts>
  <fonts count="33" x14ac:knownFonts="1">
    <font>
      <sz val="10"/>
      <name val="Arial Cyr"/>
      <charset val="204"/>
    </font>
    <font>
      <sz val="12"/>
      <name val="Arial Cyr"/>
      <family val="2"/>
      <charset val="204"/>
    </font>
    <font>
      <b/>
      <sz val="10"/>
      <name val="Arial Cyr"/>
      <charset val="204"/>
    </font>
    <font>
      <sz val="10"/>
      <name val="Arial"/>
      <family val="2"/>
      <charset val="204"/>
    </font>
    <font>
      <sz val="12"/>
      <name val="Arial"/>
      <family val="2"/>
      <charset val="204"/>
    </font>
    <font>
      <sz val="12"/>
      <name val="Times New Roman"/>
      <family val="1"/>
      <charset val="204"/>
    </font>
    <font>
      <sz val="10"/>
      <name val="Arial Cyr"/>
      <charset val="204"/>
    </font>
    <font>
      <b/>
      <sz val="16"/>
      <name val="Times New Roman"/>
      <family val="1"/>
      <charset val="204"/>
    </font>
    <font>
      <b/>
      <sz val="11"/>
      <name val="Arial Cyr"/>
      <charset val="204"/>
    </font>
    <font>
      <sz val="11"/>
      <name val="Arial Cyr"/>
      <charset val="204"/>
    </font>
    <font>
      <sz val="10"/>
      <name val="Arial"/>
      <family val="2"/>
      <charset val="204"/>
    </font>
    <font>
      <b/>
      <sz val="10"/>
      <name val="Arial"/>
      <family val="2"/>
      <charset val="204"/>
    </font>
    <font>
      <sz val="10"/>
      <name val="Arial"/>
      <family val="2"/>
      <charset val="204"/>
    </font>
    <font>
      <sz val="10"/>
      <name val="Arial"/>
      <family val="2"/>
      <charset val="204"/>
    </font>
    <font>
      <sz val="12"/>
      <color indexed="0"/>
      <name val="Times New Roman"/>
      <family val="1"/>
      <charset val="204"/>
    </font>
    <font>
      <sz val="8"/>
      <color theme="1"/>
      <name val="Calibri"/>
      <family val="2"/>
      <charset val="204"/>
      <scheme val="minor"/>
    </font>
    <font>
      <sz val="10"/>
      <color rgb="FFFF0000"/>
      <name val="Arial Cyr"/>
      <charset val="204"/>
    </font>
    <font>
      <sz val="10"/>
      <color theme="4"/>
      <name val="Arial"/>
      <family val="2"/>
      <charset val="204"/>
    </font>
    <font>
      <sz val="10"/>
      <color theme="3" tint="0.39997558519241921"/>
      <name val="Arial"/>
      <family val="2"/>
      <charset val="204"/>
    </font>
    <font>
      <b/>
      <sz val="10"/>
      <color rgb="FFFFFF00"/>
      <name val="Arial"/>
      <family val="2"/>
      <charset val="204"/>
    </font>
    <font>
      <b/>
      <sz val="10"/>
      <color rgb="FFFFFF00"/>
      <name val="Arial Cyr"/>
      <charset val="204"/>
    </font>
    <font>
      <b/>
      <sz val="12"/>
      <color rgb="FF92D050"/>
      <name val="Arial"/>
      <family val="2"/>
      <charset val="204"/>
    </font>
    <font>
      <b/>
      <sz val="10"/>
      <color theme="8" tint="0.59999389629810485"/>
      <name val="Arial"/>
      <family val="2"/>
      <charset val="204"/>
    </font>
    <font>
      <b/>
      <sz val="10"/>
      <color rgb="FFFF0000"/>
      <name val="Arial Cyr"/>
      <charset val="204"/>
    </font>
    <font>
      <sz val="10"/>
      <color theme="9" tint="0.39997558519241921"/>
      <name val="Arial Cyr"/>
      <charset val="204"/>
    </font>
    <font>
      <sz val="10"/>
      <name val="Arial"/>
      <family val="2"/>
      <charset val="204"/>
    </font>
    <font>
      <b/>
      <sz val="20"/>
      <name val="Times New Roman"/>
      <family val="1"/>
      <charset val="204"/>
    </font>
    <font>
      <b/>
      <sz val="14"/>
      <name val="Times New Roman"/>
      <family val="1"/>
      <charset val="204"/>
    </font>
    <font>
      <sz val="13"/>
      <name val="Times New Roman"/>
      <family val="1"/>
      <charset val="204"/>
    </font>
    <font>
      <sz val="13"/>
      <color rgb="FFFF0000"/>
      <name val="Times New Roman"/>
      <family val="1"/>
      <charset val="204"/>
    </font>
    <font>
      <b/>
      <sz val="13"/>
      <name val="Times New Roman"/>
      <family val="1"/>
      <charset val="204"/>
    </font>
    <font>
      <b/>
      <sz val="13"/>
      <color rgb="FFFF0000"/>
      <name val="Times New Roman"/>
      <family val="1"/>
      <charset val="204"/>
    </font>
    <font>
      <sz val="13"/>
      <name val="Calibri"/>
      <family val="2"/>
      <charset val="204"/>
    </font>
  </fonts>
  <fills count="7">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15" fillId="0" borderId="0"/>
    <xf numFmtId="0" fontId="3" fillId="0" borderId="0"/>
    <xf numFmtId="0" fontId="3" fillId="0" borderId="0"/>
    <xf numFmtId="0" fontId="3" fillId="0" borderId="0"/>
    <xf numFmtId="0" fontId="10" fillId="0" borderId="0"/>
    <xf numFmtId="0" fontId="12" fillId="0" borderId="0"/>
    <xf numFmtId="0" fontId="13" fillId="0" borderId="0"/>
    <xf numFmtId="0" fontId="25" fillId="0" borderId="0"/>
  </cellStyleXfs>
  <cellXfs count="115">
    <xf numFmtId="0" fontId="0" fillId="0" borderId="0" xfId="0"/>
    <xf numFmtId="0" fontId="6" fillId="0" borderId="0" xfId="0" applyFont="1"/>
    <xf numFmtId="0" fontId="2" fillId="0" borderId="0" xfId="0" applyFont="1"/>
    <xf numFmtId="0" fontId="1" fillId="0" borderId="0" xfId="0" applyFont="1"/>
    <xf numFmtId="3" fontId="3" fillId="0" borderId="0" xfId="0" applyNumberFormat="1" applyFont="1" applyAlignment="1">
      <alignment horizontal="center"/>
    </xf>
    <xf numFmtId="165" fontId="0" fillId="0" borderId="0" xfId="0" applyNumberFormat="1" applyAlignment="1">
      <alignment horizontal="center"/>
    </xf>
    <xf numFmtId="0" fontId="1" fillId="0" borderId="1" xfId="0" applyFont="1" applyBorder="1"/>
    <xf numFmtId="3" fontId="4" fillId="0" borderId="2" xfId="0" applyNumberFormat="1" applyFont="1" applyBorder="1" applyAlignment="1">
      <alignment horizontal="center"/>
    </xf>
    <xf numFmtId="0" fontId="1" fillId="0" borderId="2" xfId="0" applyFont="1" applyBorder="1" applyAlignment="1">
      <alignment horizontal="right"/>
    </xf>
    <xf numFmtId="3" fontId="1" fillId="0" borderId="0" xfId="0" applyNumberFormat="1" applyFont="1"/>
    <xf numFmtId="3" fontId="0" fillId="0" borderId="0" xfId="0" applyNumberFormat="1"/>
    <xf numFmtId="0" fontId="8" fillId="0" borderId="0" xfId="0" applyFont="1"/>
    <xf numFmtId="165" fontId="0" fillId="0" borderId="3" xfId="0" applyNumberFormat="1" applyBorder="1" applyAlignment="1">
      <alignment horizontal="right"/>
    </xf>
    <xf numFmtId="0" fontId="5" fillId="0" borderId="0" xfId="0" applyFont="1" applyAlignment="1">
      <alignment horizontal="right" vertical="top" wrapText="1"/>
    </xf>
    <xf numFmtId="0" fontId="0" fillId="2" borderId="0" xfId="0" applyFill="1"/>
    <xf numFmtId="3" fontId="0" fillId="2" borderId="0" xfId="0" applyNumberFormat="1" applyFill="1"/>
    <xf numFmtId="0" fontId="2" fillId="0" borderId="0" xfId="0" applyFont="1" applyAlignment="1">
      <alignment vertical="center"/>
    </xf>
    <xf numFmtId="0" fontId="0" fillId="0" borderId="0" xfId="0" applyAlignment="1">
      <alignment vertical="center"/>
    </xf>
    <xf numFmtId="4" fontId="0" fillId="0" borderId="0" xfId="0" applyNumberFormat="1" applyAlignment="1">
      <alignment vertical="center"/>
    </xf>
    <xf numFmtId="3" fontId="9" fillId="0" borderId="0" xfId="0" applyNumberFormat="1" applyFont="1" applyAlignment="1">
      <alignment vertical="center"/>
    </xf>
    <xf numFmtId="0" fontId="0" fillId="0" borderId="0" xfId="0" applyAlignment="1">
      <alignment horizontal="right"/>
    </xf>
    <xf numFmtId="3" fontId="16" fillId="0" borderId="0" xfId="0" applyNumberFormat="1" applyFont="1"/>
    <xf numFmtId="0" fontId="2" fillId="3" borderId="0" xfId="0" applyFont="1" applyFill="1"/>
    <xf numFmtId="4" fontId="0" fillId="3" borderId="0" xfId="0" applyNumberFormat="1" applyFill="1" applyAlignment="1">
      <alignment vertical="center"/>
    </xf>
    <xf numFmtId="3" fontId="17" fillId="0" borderId="0" xfId="0" applyNumberFormat="1" applyFont="1" applyAlignment="1">
      <alignment horizontal="center"/>
    </xf>
    <xf numFmtId="3" fontId="18" fillId="0" borderId="0" xfId="0" applyNumberFormat="1" applyFont="1" applyAlignment="1">
      <alignment horizontal="center"/>
    </xf>
    <xf numFmtId="3" fontId="18" fillId="4" borderId="0" xfId="0" applyNumberFormat="1" applyFont="1" applyFill="1" applyAlignment="1">
      <alignment horizontal="center"/>
    </xf>
    <xf numFmtId="3" fontId="6" fillId="0" borderId="0" xfId="0" applyNumberFormat="1" applyFont="1" applyAlignment="1">
      <alignment horizontal="center" vertical="center"/>
    </xf>
    <xf numFmtId="4" fontId="0" fillId="0" borderId="0" xfId="0" applyNumberFormat="1" applyAlignment="1">
      <alignment horizontal="center" vertical="center"/>
    </xf>
    <xf numFmtId="3" fontId="0" fillId="0" borderId="0" xfId="0" applyNumberFormat="1" applyAlignment="1">
      <alignment horizontal="center" vertical="center"/>
    </xf>
    <xf numFmtId="3" fontId="0" fillId="0" borderId="0" xfId="0" applyNumberFormat="1" applyAlignment="1">
      <alignment horizontal="left"/>
    </xf>
    <xf numFmtId="3" fontId="11" fillId="0" borderId="0" xfId="0" applyNumberFormat="1" applyFont="1" applyAlignment="1">
      <alignment horizontal="center"/>
    </xf>
    <xf numFmtId="3" fontId="0" fillId="0" borderId="0" xfId="0" applyNumberFormat="1" applyAlignment="1">
      <alignment horizontal="center"/>
    </xf>
    <xf numFmtId="165" fontId="2" fillId="0" borderId="0" xfId="0" applyNumberFormat="1" applyFont="1" applyAlignment="1">
      <alignment horizontal="center"/>
    </xf>
    <xf numFmtId="3" fontId="6" fillId="0" borderId="0" xfId="0" applyNumberFormat="1" applyFont="1"/>
    <xf numFmtId="3" fontId="19" fillId="0" borderId="0" xfId="0" applyNumberFormat="1" applyFont="1" applyAlignment="1">
      <alignment horizontal="center"/>
    </xf>
    <xf numFmtId="3" fontId="20" fillId="0" borderId="0" xfId="0" applyNumberFormat="1" applyFont="1"/>
    <xf numFmtId="3" fontId="3" fillId="0" borderId="0" xfId="0" applyNumberFormat="1" applyFont="1" applyAlignment="1">
      <alignment horizontal="right"/>
    </xf>
    <xf numFmtId="3" fontId="0" fillId="0" borderId="0" xfId="0" applyNumberFormat="1" applyAlignment="1">
      <alignment horizontal="right"/>
    </xf>
    <xf numFmtId="3" fontId="2" fillId="0" borderId="0" xfId="0" applyNumberFormat="1" applyFont="1" applyAlignment="1">
      <alignment horizontal="center" vertical="center"/>
    </xf>
    <xf numFmtId="3" fontId="21" fillId="0" borderId="0" xfId="0" applyNumberFormat="1" applyFont="1" applyAlignment="1">
      <alignment horizontal="center"/>
    </xf>
    <xf numFmtId="3" fontId="19" fillId="3" borderId="0" xfId="0" applyNumberFormat="1" applyFont="1" applyFill="1" applyAlignment="1">
      <alignment horizontal="center"/>
    </xf>
    <xf numFmtId="3" fontId="22" fillId="3" borderId="0" xfId="0" applyNumberFormat="1" applyFont="1" applyFill="1" applyAlignment="1">
      <alignment horizontal="center"/>
    </xf>
    <xf numFmtId="49" fontId="0" fillId="0" borderId="0" xfId="0" applyNumberFormat="1" applyAlignment="1">
      <alignment horizontal="right"/>
    </xf>
    <xf numFmtId="0" fontId="1" fillId="0" borderId="2" xfId="0" applyFont="1" applyBorder="1" applyAlignment="1">
      <alignment horizontal="left"/>
    </xf>
    <xf numFmtId="0" fontId="0" fillId="0" borderId="0" xfId="0" applyAlignment="1">
      <alignment horizontal="left"/>
    </xf>
    <xf numFmtId="3" fontId="2" fillId="0" borderId="0" xfId="0" applyNumberFormat="1" applyFont="1" applyAlignment="1">
      <alignment horizontal="right" vertical="center"/>
    </xf>
    <xf numFmtId="4" fontId="0" fillId="0" borderId="0" xfId="0" applyNumberFormat="1" applyAlignment="1">
      <alignment horizontal="center"/>
    </xf>
    <xf numFmtId="165" fontId="2" fillId="0" borderId="0" xfId="0" applyNumberFormat="1" applyFont="1"/>
    <xf numFmtId="165" fontId="0" fillId="0" borderId="0" xfId="0" applyNumberFormat="1" applyAlignment="1">
      <alignment horizontal="left"/>
    </xf>
    <xf numFmtId="3" fontId="23" fillId="0" borderId="0" xfId="0" applyNumberFormat="1" applyFont="1" applyAlignment="1">
      <alignment horizontal="right"/>
    </xf>
    <xf numFmtId="4" fontId="0" fillId="3" borderId="0" xfId="0" applyNumberFormat="1" applyFill="1" applyAlignment="1">
      <alignment horizontal="center" vertical="center"/>
    </xf>
    <xf numFmtId="3" fontId="24" fillId="0" borderId="0" xfId="0" applyNumberFormat="1" applyFont="1" applyAlignment="1">
      <alignment horizontal="center" vertical="center"/>
    </xf>
    <xf numFmtId="3" fontId="24" fillId="0" borderId="0" xfId="0" applyNumberFormat="1" applyFont="1"/>
    <xf numFmtId="0" fontId="24" fillId="0" borderId="0" xfId="0" applyFont="1"/>
    <xf numFmtId="3" fontId="14" fillId="3" borderId="0" xfId="0" applyNumberFormat="1" applyFont="1" applyFill="1" applyAlignment="1">
      <alignment horizontal="center" wrapText="1"/>
    </xf>
    <xf numFmtId="4" fontId="0" fillId="3" borderId="0" xfId="0" applyNumberFormat="1" applyFill="1" applyAlignment="1">
      <alignment horizontal="right" vertical="center"/>
    </xf>
    <xf numFmtId="0" fontId="2" fillId="3" borderId="0" xfId="0" applyFont="1" applyFill="1" applyAlignment="1">
      <alignment horizontal="left"/>
    </xf>
    <xf numFmtId="4" fontId="0" fillId="3" borderId="0" xfId="0" applyNumberFormat="1" applyFill="1" applyAlignment="1">
      <alignment horizontal="center"/>
    </xf>
    <xf numFmtId="165" fontId="2" fillId="3" borderId="0" xfId="0" applyNumberFormat="1" applyFont="1" applyFill="1"/>
    <xf numFmtId="0" fontId="8" fillId="3" borderId="0" xfId="0" applyFont="1" applyFill="1"/>
    <xf numFmtId="3" fontId="8" fillId="3" borderId="0" xfId="0" applyNumberFormat="1" applyFont="1" applyFill="1"/>
    <xf numFmtId="0" fontId="5" fillId="0" borderId="0" xfId="0" applyFont="1" applyAlignment="1">
      <alignment horizontal="right"/>
    </xf>
    <xf numFmtId="49" fontId="1" fillId="0" borderId="0" xfId="0" applyNumberFormat="1" applyFont="1" applyAlignment="1">
      <alignment horizontal="center"/>
    </xf>
    <xf numFmtId="49" fontId="7" fillId="0" borderId="0" xfId="0" applyNumberFormat="1" applyFont="1" applyAlignment="1">
      <alignment horizontal="center" wrapText="1"/>
    </xf>
    <xf numFmtId="0" fontId="26" fillId="0" borderId="0" xfId="0" applyFont="1" applyAlignment="1">
      <alignment horizontal="center" wrapText="1"/>
    </xf>
    <xf numFmtId="49" fontId="27" fillId="0" borderId="4" xfId="0" applyNumberFormat="1" applyFont="1" applyBorder="1" applyAlignment="1">
      <alignment horizontal="center" vertical="center" wrapText="1"/>
    </xf>
    <xf numFmtId="2" fontId="27" fillId="0" borderId="4" xfId="0" applyNumberFormat="1" applyFont="1" applyBorder="1" applyAlignment="1">
      <alignment horizontal="center" vertical="center" wrapText="1"/>
    </xf>
    <xf numFmtId="0" fontId="28" fillId="0" borderId="4" xfId="0" applyFont="1" applyBorder="1"/>
    <xf numFmtId="0" fontId="28" fillId="0" borderId="4" xfId="0" applyFont="1" applyBorder="1" applyAlignment="1">
      <alignment wrapText="1"/>
    </xf>
    <xf numFmtId="2" fontId="28" fillId="0" borderId="4" xfId="0" applyNumberFormat="1" applyFont="1" applyBorder="1" applyAlignment="1">
      <alignment horizontal="center" wrapText="1"/>
    </xf>
    <xf numFmtId="3" fontId="28" fillId="3" borderId="4" xfId="0" applyNumberFormat="1" applyFont="1" applyFill="1" applyBorder="1" applyAlignment="1">
      <alignment horizontal="center" wrapText="1"/>
    </xf>
    <xf numFmtId="2" fontId="29" fillId="0" borderId="4" xfId="0" applyNumberFormat="1" applyFont="1" applyBorder="1" applyAlignment="1">
      <alignment horizontal="center" wrapText="1"/>
    </xf>
    <xf numFmtId="49" fontId="30" fillId="0" borderId="4" xfId="0" applyNumberFormat="1" applyFont="1" applyBorder="1" applyAlignment="1">
      <alignment wrapText="1"/>
    </xf>
    <xf numFmtId="2" fontId="30" fillId="0" borderId="4" xfId="0" applyNumberFormat="1" applyFont="1" applyBorder="1" applyAlignment="1">
      <alignment horizontal="center" wrapText="1"/>
    </xf>
    <xf numFmtId="3" fontId="30" fillId="3" borderId="4" xfId="0" applyNumberFormat="1" applyFont="1" applyFill="1" applyBorder="1" applyAlignment="1">
      <alignment horizontal="center" wrapText="1"/>
    </xf>
    <xf numFmtId="2" fontId="31" fillId="0" borderId="4" xfId="0" applyNumberFormat="1" applyFont="1" applyBorder="1" applyAlignment="1">
      <alignment horizontal="center" wrapText="1"/>
    </xf>
    <xf numFmtId="49" fontId="28" fillId="0" borderId="4" xfId="0" applyNumberFormat="1" applyFont="1" applyBorder="1" applyAlignment="1">
      <alignment wrapText="1"/>
    </xf>
    <xf numFmtId="164" fontId="28" fillId="0" borderId="4" xfId="0" applyNumberFormat="1" applyFont="1" applyBorder="1" applyAlignment="1">
      <alignment wrapText="1"/>
    </xf>
    <xf numFmtId="3" fontId="28" fillId="0" borderId="4" xfId="0" applyNumberFormat="1" applyFont="1" applyBorder="1" applyAlignment="1">
      <alignment horizontal="center"/>
    </xf>
    <xf numFmtId="3" fontId="28" fillId="3" borderId="4" xfId="0" applyNumberFormat="1" applyFont="1" applyFill="1" applyBorder="1" applyAlignment="1">
      <alignment horizontal="center"/>
    </xf>
    <xf numFmtId="165" fontId="29" fillId="0" borderId="4" xfId="0" applyNumberFormat="1" applyFont="1" applyBorder="1" applyAlignment="1">
      <alignment horizontal="center"/>
    </xf>
    <xf numFmtId="49" fontId="28" fillId="0" borderId="4" xfId="0" applyNumberFormat="1" applyFont="1" applyBorder="1"/>
    <xf numFmtId="3" fontId="30" fillId="0" borderId="4" xfId="0" applyNumberFormat="1" applyFont="1" applyBorder="1" applyAlignment="1">
      <alignment horizontal="center"/>
    </xf>
    <xf numFmtId="3" fontId="29" fillId="0" borderId="4" xfId="0" applyNumberFormat="1" applyFont="1" applyBorder="1" applyAlignment="1">
      <alignment horizontal="center"/>
    </xf>
    <xf numFmtId="3" fontId="31" fillId="0" borderId="4" xfId="0" applyNumberFormat="1" applyFont="1" applyBorder="1" applyAlignment="1">
      <alignment horizontal="center"/>
    </xf>
    <xf numFmtId="3" fontId="30" fillId="3" borderId="4" xfId="0" applyNumberFormat="1" applyFont="1" applyFill="1" applyBorder="1" applyAlignment="1">
      <alignment horizontal="center"/>
    </xf>
    <xf numFmtId="49" fontId="30" fillId="0" borderId="4" xfId="0" applyNumberFormat="1" applyFont="1" applyBorder="1" applyAlignment="1">
      <alignment horizontal="left" wrapText="1"/>
    </xf>
    <xf numFmtId="165" fontId="28" fillId="0" borderId="4" xfId="0" applyNumberFormat="1" applyFont="1" applyBorder="1" applyAlignment="1">
      <alignment horizontal="center"/>
    </xf>
    <xf numFmtId="49" fontId="28" fillId="6" borderId="4" xfId="0" applyNumberFormat="1" applyFont="1" applyFill="1" applyBorder="1"/>
    <xf numFmtId="49" fontId="28" fillId="6" borderId="4" xfId="0" applyNumberFormat="1" applyFont="1" applyFill="1" applyBorder="1" applyAlignment="1">
      <alignment wrapText="1"/>
    </xf>
    <xf numFmtId="3" fontId="30" fillId="6" borderId="4" xfId="0" applyNumberFormat="1" applyFont="1" applyFill="1" applyBorder="1" applyAlignment="1">
      <alignment horizontal="center"/>
    </xf>
    <xf numFmtId="3" fontId="28" fillId="6" borderId="4" xfId="0" applyNumberFormat="1" applyFont="1" applyFill="1" applyBorder="1" applyAlignment="1">
      <alignment horizontal="center"/>
    </xf>
    <xf numFmtId="165" fontId="28" fillId="6" borderId="4" xfId="0" applyNumberFormat="1" applyFont="1" applyFill="1" applyBorder="1" applyAlignment="1">
      <alignment horizontal="center"/>
    </xf>
    <xf numFmtId="3" fontId="29" fillId="6" borderId="4" xfId="0" applyNumberFormat="1" applyFont="1" applyFill="1" applyBorder="1" applyAlignment="1">
      <alignment horizontal="center"/>
    </xf>
    <xf numFmtId="165" fontId="29" fillId="6" borderId="4" xfId="0" applyNumberFormat="1" applyFont="1" applyFill="1" applyBorder="1" applyAlignment="1">
      <alignment horizontal="center"/>
    </xf>
    <xf numFmtId="49" fontId="30" fillId="3" borderId="4" xfId="0" applyNumberFormat="1" applyFont="1" applyFill="1" applyBorder="1" applyAlignment="1">
      <alignment wrapText="1"/>
    </xf>
    <xf numFmtId="3" fontId="31" fillId="6" borderId="4" xfId="0" applyNumberFormat="1" applyFont="1" applyFill="1" applyBorder="1" applyAlignment="1">
      <alignment horizontal="center"/>
    </xf>
    <xf numFmtId="49" fontId="28" fillId="3" borderId="4" xfId="0" applyNumberFormat="1" applyFont="1" applyFill="1" applyBorder="1"/>
    <xf numFmtId="49" fontId="28" fillId="3" borderId="4" xfId="0" applyNumberFormat="1" applyFont="1" applyFill="1" applyBorder="1" applyAlignment="1">
      <alignment wrapText="1"/>
    </xf>
    <xf numFmtId="165" fontId="29" fillId="3" borderId="4" xfId="0" applyNumberFormat="1" applyFont="1" applyFill="1" applyBorder="1" applyAlignment="1">
      <alignment horizontal="center"/>
    </xf>
    <xf numFmtId="3" fontId="31" fillId="3" borderId="4" xfId="0" applyNumberFormat="1" applyFont="1" applyFill="1" applyBorder="1" applyAlignment="1">
      <alignment horizontal="center"/>
    </xf>
    <xf numFmtId="0" fontId="28" fillId="3" borderId="4" xfId="0" applyFont="1" applyFill="1" applyBorder="1" applyAlignment="1">
      <alignment wrapText="1"/>
    </xf>
    <xf numFmtId="164" fontId="28" fillId="3" borderId="4" xfId="0" applyNumberFormat="1" applyFont="1" applyFill="1" applyBorder="1" applyAlignment="1">
      <alignment wrapText="1"/>
    </xf>
    <xf numFmtId="49" fontId="30" fillId="3" borderId="4" xfId="0" applyNumberFormat="1" applyFont="1" applyFill="1" applyBorder="1"/>
    <xf numFmtId="165" fontId="30" fillId="3" borderId="4" xfId="0" applyNumberFormat="1" applyFont="1" applyFill="1" applyBorder="1" applyAlignment="1">
      <alignment horizontal="center"/>
    </xf>
    <xf numFmtId="165" fontId="28" fillId="3" borderId="4" xfId="0" applyNumberFormat="1" applyFont="1" applyFill="1" applyBorder="1" applyAlignment="1">
      <alignment horizontal="center"/>
    </xf>
    <xf numFmtId="49" fontId="30" fillId="5" borderId="4" xfId="0" applyNumberFormat="1" applyFont="1" applyFill="1" applyBorder="1" applyAlignment="1">
      <alignment wrapText="1"/>
    </xf>
    <xf numFmtId="3" fontId="30" fillId="5" borderId="4" xfId="0" applyNumberFormat="1" applyFont="1" applyFill="1" applyBorder="1" applyAlignment="1">
      <alignment horizontal="center"/>
    </xf>
    <xf numFmtId="165" fontId="30" fillId="5" borderId="4" xfId="0" applyNumberFormat="1" applyFont="1" applyFill="1" applyBorder="1" applyAlignment="1">
      <alignment horizontal="center"/>
    </xf>
    <xf numFmtId="0" fontId="28" fillId="0" borderId="0" xfId="0" applyFont="1" applyAlignment="1">
      <alignment horizontal="justify" wrapText="1"/>
    </xf>
    <xf numFmtId="0" fontId="27" fillId="3" borderId="4" xfId="0" applyFont="1" applyFill="1" applyBorder="1" applyAlignment="1">
      <alignment horizontal="left"/>
    </xf>
    <xf numFmtId="0" fontId="27" fillId="3" borderId="4" xfId="0" applyFont="1" applyFill="1" applyBorder="1"/>
    <xf numFmtId="3" fontId="27" fillId="3" borderId="4" xfId="0" applyNumberFormat="1" applyFont="1" applyFill="1" applyBorder="1" applyAlignment="1">
      <alignment horizontal="center"/>
    </xf>
    <xf numFmtId="165" fontId="27" fillId="3" borderId="4" xfId="0" applyNumberFormat="1" applyFont="1" applyFill="1" applyBorder="1" applyAlignment="1">
      <alignment horizontal="center"/>
    </xf>
  </cellXfs>
  <cellStyles count="9">
    <cellStyle name="Обычный" xfId="0" builtinId="0"/>
    <cellStyle name="Обычный 2" xfId="1" xr:uid="{8C6183C0-CF1A-42B7-9533-142B90B32401}"/>
    <cellStyle name="Обычный 2 2" xfId="2" xr:uid="{71556BA5-B0C6-47FC-8E43-DE94ADB46BC2}"/>
    <cellStyle name="Обычный 3" xfId="3" xr:uid="{748E1529-3404-4639-8145-8F7BC128F33A}"/>
    <cellStyle name="Обычный 3 2" xfId="4" xr:uid="{142A1204-FABF-4F55-9AAE-07A2C1988A35}"/>
    <cellStyle name="Обычный 4" xfId="5" xr:uid="{F02683A7-CE7B-4510-A7D9-5C1BECCE1AF3}"/>
    <cellStyle name="Обычный 5" xfId="6" xr:uid="{8B3A7CD7-88CF-4362-BEB0-824DA2EFEF43}"/>
    <cellStyle name="Обычный 6" xfId="7" xr:uid="{8BBD9BD9-DE91-4405-9C2A-7122844EA070}"/>
    <cellStyle name="Обычный 7" xfId="8" xr:uid="{A0FB89AE-DA3F-4A10-8EB7-77962F3B0BF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534C2-F7FC-400A-9C8D-20DA290FA72A}">
  <sheetPr codeName="Sheet2">
    <pageSetUpPr fitToPage="1"/>
  </sheetPr>
  <dimension ref="A1:L333"/>
  <sheetViews>
    <sheetView showGridLines="0" showZeros="0" tabSelected="1" view="pageBreakPreview" topLeftCell="A290" zoomScaleNormal="100" zoomScaleSheetLayoutView="100" workbookViewId="0">
      <selection activeCell="B295" sqref="B295"/>
    </sheetView>
  </sheetViews>
  <sheetFormatPr defaultRowHeight="12.75" customHeight="1" x14ac:dyDescent="0.2"/>
  <cols>
    <col min="1" max="1" width="36.140625" style="45" customWidth="1"/>
    <col min="2" max="2" width="62.42578125" customWidth="1"/>
    <col min="3" max="3" width="20.28515625" style="4" customWidth="1"/>
    <col min="4" max="4" width="18" style="1" customWidth="1"/>
    <col min="5" max="5" width="16.28515625" style="5" customWidth="1"/>
    <col min="6" max="6" width="51.28515625" customWidth="1"/>
    <col min="7" max="7" width="17.85546875" customWidth="1"/>
    <col min="8" max="8" width="21.28515625" customWidth="1"/>
    <col min="9" max="9" width="16.5703125" customWidth="1"/>
    <col min="10" max="10" width="11.5703125" customWidth="1"/>
    <col min="11" max="11" width="12" customWidth="1"/>
  </cols>
  <sheetData>
    <row r="1" spans="1:8" ht="17.25" customHeight="1" x14ac:dyDescent="0.25">
      <c r="A1" s="62" t="s">
        <v>445</v>
      </c>
      <c r="B1" s="62"/>
      <c r="C1" s="62"/>
      <c r="D1" s="62"/>
      <c r="E1" s="62"/>
    </row>
    <row r="2" spans="1:8" ht="17.25" customHeight="1" x14ac:dyDescent="0.25">
      <c r="A2" s="62" t="s">
        <v>443</v>
      </c>
      <c r="B2" s="62"/>
      <c r="C2" s="62"/>
      <c r="D2" s="62"/>
      <c r="E2" s="62"/>
    </row>
    <row r="3" spans="1:8" ht="18" customHeight="1" x14ac:dyDescent="0.25">
      <c r="A3" s="62" t="s">
        <v>444</v>
      </c>
      <c r="B3" s="62"/>
      <c r="C3" s="62"/>
      <c r="D3" s="62"/>
      <c r="E3" s="62"/>
    </row>
    <row r="4" spans="1:8" ht="19.5" customHeight="1" x14ac:dyDescent="0.25">
      <c r="A4" s="62" t="s">
        <v>58</v>
      </c>
      <c r="B4" s="62"/>
      <c r="C4" s="62"/>
      <c r="D4" s="62"/>
      <c r="E4" s="62"/>
    </row>
    <row r="5" spans="1:8" ht="80.25" customHeight="1" x14ac:dyDescent="0.35">
      <c r="A5" s="65" t="s">
        <v>390</v>
      </c>
      <c r="B5" s="65"/>
      <c r="C5" s="65"/>
      <c r="D5" s="65"/>
      <c r="E5" s="65"/>
    </row>
    <row r="6" spans="1:8" ht="62.25" customHeight="1" x14ac:dyDescent="0.3">
      <c r="A6" s="64" t="s">
        <v>391</v>
      </c>
      <c r="B6" s="64"/>
      <c r="C6" s="64"/>
      <c r="D6" s="64"/>
      <c r="E6" s="64"/>
    </row>
    <row r="7" spans="1:8" ht="15.75" x14ac:dyDescent="0.2">
      <c r="A7" s="63"/>
      <c r="B7" s="63"/>
      <c r="C7" s="63"/>
      <c r="D7" s="63"/>
      <c r="E7" s="13" t="s">
        <v>17</v>
      </c>
    </row>
    <row r="8" spans="1:8" ht="21" hidden="1" customHeight="1" x14ac:dyDescent="0.2">
      <c r="A8" s="44"/>
      <c r="B8" s="6"/>
      <c r="C8" s="7"/>
      <c r="D8" s="8"/>
      <c r="E8" s="12" t="s">
        <v>13</v>
      </c>
    </row>
    <row r="9" spans="1:8" s="3" customFormat="1" ht="39" customHeight="1" x14ac:dyDescent="0.2">
      <c r="A9" s="66" t="s">
        <v>4</v>
      </c>
      <c r="B9" s="66" t="s">
        <v>6</v>
      </c>
      <c r="C9" s="67" t="s">
        <v>12</v>
      </c>
      <c r="D9" s="67" t="s">
        <v>59</v>
      </c>
      <c r="E9" s="67" t="s">
        <v>11</v>
      </c>
    </row>
    <row r="10" spans="1:8" s="3" customFormat="1" ht="82.5" x14ac:dyDescent="0.25">
      <c r="A10" s="68" t="s">
        <v>30</v>
      </c>
      <c r="B10" s="69" t="s">
        <v>193</v>
      </c>
      <c r="C10" s="70"/>
      <c r="D10" s="71">
        <v>5539</v>
      </c>
      <c r="E10" s="72"/>
    </row>
    <row r="11" spans="1:8" s="3" customFormat="1" ht="70.5" customHeight="1" x14ac:dyDescent="0.25">
      <c r="A11" s="68" t="s">
        <v>31</v>
      </c>
      <c r="B11" s="69" t="s">
        <v>194</v>
      </c>
      <c r="C11" s="70"/>
      <c r="D11" s="71">
        <v>5824</v>
      </c>
      <c r="E11" s="72"/>
    </row>
    <row r="12" spans="1:8" s="3" customFormat="1" ht="73.5" customHeight="1" x14ac:dyDescent="0.25">
      <c r="A12" s="68" t="s">
        <v>151</v>
      </c>
      <c r="B12" s="69" t="s">
        <v>195</v>
      </c>
      <c r="C12" s="70"/>
      <c r="D12" s="71">
        <v>24019</v>
      </c>
      <c r="E12" s="72"/>
    </row>
    <row r="13" spans="1:8" s="3" customFormat="1" ht="73.5" customHeight="1" x14ac:dyDescent="0.25">
      <c r="A13" s="68" t="s">
        <v>152</v>
      </c>
      <c r="B13" s="69" t="s">
        <v>153</v>
      </c>
      <c r="C13" s="70"/>
      <c r="D13" s="71">
        <v>1993</v>
      </c>
      <c r="E13" s="72"/>
    </row>
    <row r="14" spans="1:8" s="3" customFormat="1" ht="86.25" customHeight="1" x14ac:dyDescent="0.25">
      <c r="A14" s="68" t="s">
        <v>406</v>
      </c>
      <c r="B14" s="69" t="s">
        <v>407</v>
      </c>
      <c r="C14" s="70"/>
      <c r="D14" s="71">
        <v>1</v>
      </c>
      <c r="E14" s="72"/>
    </row>
    <row r="15" spans="1:8" s="3" customFormat="1" ht="50.25" customHeight="1" x14ac:dyDescent="0.25">
      <c r="A15" s="73" t="s">
        <v>76</v>
      </c>
      <c r="B15" s="73" t="s">
        <v>29</v>
      </c>
      <c r="C15" s="74"/>
      <c r="D15" s="75">
        <f>SUM(D10:D14)</f>
        <v>37376</v>
      </c>
      <c r="E15" s="76"/>
    </row>
    <row r="16" spans="1:8" s="3" customFormat="1" ht="205.5" customHeight="1" x14ac:dyDescent="0.25">
      <c r="A16" s="77" t="s">
        <v>348</v>
      </c>
      <c r="B16" s="69" t="s">
        <v>349</v>
      </c>
      <c r="C16" s="74"/>
      <c r="D16" s="71">
        <v>5</v>
      </c>
      <c r="E16" s="76"/>
      <c r="H16" s="9"/>
    </row>
    <row r="17" spans="1:10" s="3" customFormat="1" ht="36" customHeight="1" x14ac:dyDescent="0.25">
      <c r="A17" s="73" t="s">
        <v>386</v>
      </c>
      <c r="B17" s="73" t="s">
        <v>29</v>
      </c>
      <c r="C17" s="74"/>
      <c r="D17" s="75">
        <f>D16</f>
        <v>5</v>
      </c>
      <c r="E17" s="76"/>
      <c r="H17" s="9"/>
    </row>
    <row r="18" spans="1:10" s="3" customFormat="1" ht="16.5" x14ac:dyDescent="0.25">
      <c r="A18" s="68" t="s">
        <v>18</v>
      </c>
      <c r="B18" s="78" t="s">
        <v>8</v>
      </c>
      <c r="C18" s="79"/>
      <c r="D18" s="80">
        <v>8728534</v>
      </c>
      <c r="E18" s="81"/>
    </row>
    <row r="19" spans="1:10" s="3" customFormat="1" ht="91.5" customHeight="1" x14ac:dyDescent="0.25">
      <c r="A19" s="82" t="s">
        <v>350</v>
      </c>
      <c r="B19" s="77" t="s">
        <v>43</v>
      </c>
      <c r="C19" s="83"/>
      <c r="D19" s="80">
        <v>36979</v>
      </c>
      <c r="E19" s="81"/>
    </row>
    <row r="20" spans="1:10" s="3" customFormat="1" ht="104.25" customHeight="1" x14ac:dyDescent="0.25">
      <c r="A20" s="82" t="s">
        <v>351</v>
      </c>
      <c r="B20" s="78" t="s">
        <v>44</v>
      </c>
      <c r="C20" s="83"/>
      <c r="D20" s="80">
        <v>216</v>
      </c>
      <c r="E20" s="81"/>
      <c r="H20" s="9"/>
      <c r="J20" s="9"/>
    </row>
    <row r="21" spans="1:10" s="3" customFormat="1" ht="87.75" customHeight="1" x14ac:dyDescent="0.25">
      <c r="A21" s="82" t="s">
        <v>352</v>
      </c>
      <c r="B21" s="77" t="s">
        <v>45</v>
      </c>
      <c r="C21" s="83"/>
      <c r="D21" s="80">
        <v>39399</v>
      </c>
      <c r="E21" s="81"/>
    </row>
    <row r="22" spans="1:10" ht="87" customHeight="1" x14ac:dyDescent="0.25">
      <c r="A22" s="82" t="s">
        <v>353</v>
      </c>
      <c r="B22" s="77" t="s">
        <v>46</v>
      </c>
      <c r="C22" s="83"/>
      <c r="D22" s="80">
        <v>-3697</v>
      </c>
      <c r="E22" s="81"/>
    </row>
    <row r="23" spans="1:10" ht="33" x14ac:dyDescent="0.25">
      <c r="A23" s="68" t="s">
        <v>197</v>
      </c>
      <c r="B23" s="78" t="s">
        <v>63</v>
      </c>
      <c r="C23" s="84"/>
      <c r="D23" s="80">
        <v>1200275</v>
      </c>
      <c r="E23" s="81"/>
    </row>
    <row r="24" spans="1:10" ht="33" x14ac:dyDescent="0.25">
      <c r="A24" s="68" t="s">
        <v>198</v>
      </c>
      <c r="B24" s="77" t="s">
        <v>1</v>
      </c>
      <c r="C24" s="84"/>
      <c r="D24" s="80">
        <v>392</v>
      </c>
      <c r="E24" s="81"/>
    </row>
    <row r="25" spans="1:10" ht="16.5" x14ac:dyDescent="0.25">
      <c r="A25" s="68" t="s">
        <v>199</v>
      </c>
      <c r="B25" s="68" t="s">
        <v>25</v>
      </c>
      <c r="C25" s="84"/>
      <c r="D25" s="80">
        <v>6931</v>
      </c>
      <c r="E25" s="81"/>
    </row>
    <row r="26" spans="1:10" ht="33" x14ac:dyDescent="0.25">
      <c r="A26" s="68" t="s">
        <v>200</v>
      </c>
      <c r="B26" s="69" t="s">
        <v>26</v>
      </c>
      <c r="C26" s="84"/>
      <c r="D26" s="80">
        <v>117964</v>
      </c>
      <c r="E26" s="81"/>
    </row>
    <row r="27" spans="1:10" ht="49.5" x14ac:dyDescent="0.25">
      <c r="A27" s="82" t="s">
        <v>19</v>
      </c>
      <c r="B27" s="77" t="s">
        <v>3</v>
      </c>
      <c r="C27" s="84"/>
      <c r="D27" s="80">
        <v>1149428</v>
      </c>
      <c r="E27" s="81"/>
    </row>
    <row r="28" spans="1:10" ht="16.5" x14ac:dyDescent="0.25">
      <c r="A28" s="82" t="s">
        <v>20</v>
      </c>
      <c r="B28" s="77" t="s">
        <v>10</v>
      </c>
      <c r="C28" s="84"/>
      <c r="D28" s="80">
        <v>694536</v>
      </c>
      <c r="E28" s="81"/>
    </row>
    <row r="29" spans="1:10" ht="85.5" customHeight="1" x14ac:dyDescent="0.25">
      <c r="A29" s="82" t="s">
        <v>32</v>
      </c>
      <c r="B29" s="77" t="s">
        <v>0</v>
      </c>
      <c r="C29" s="84"/>
      <c r="D29" s="80">
        <v>347906</v>
      </c>
      <c r="E29" s="81"/>
    </row>
    <row r="30" spans="1:10" ht="86.25" customHeight="1" x14ac:dyDescent="0.25">
      <c r="A30" s="82" t="s">
        <v>201</v>
      </c>
      <c r="B30" s="69" t="s">
        <v>202</v>
      </c>
      <c r="C30" s="84"/>
      <c r="D30" s="80">
        <v>354</v>
      </c>
      <c r="E30" s="81"/>
      <c r="H30" s="10"/>
    </row>
    <row r="31" spans="1:10" ht="90" customHeight="1" x14ac:dyDescent="0.25">
      <c r="A31" s="82" t="s">
        <v>203</v>
      </c>
      <c r="B31" s="77" t="s">
        <v>204</v>
      </c>
      <c r="C31" s="84"/>
      <c r="D31" s="80">
        <v>46</v>
      </c>
      <c r="E31" s="81"/>
    </row>
    <row r="32" spans="1:10" ht="51" customHeight="1" x14ac:dyDescent="0.25">
      <c r="A32" s="73" t="s">
        <v>154</v>
      </c>
      <c r="B32" s="73" t="s">
        <v>29</v>
      </c>
      <c r="C32" s="85"/>
      <c r="D32" s="86">
        <f>SUM(D18:D31)</f>
        <v>12319263</v>
      </c>
      <c r="E32" s="81"/>
    </row>
    <row r="33" spans="1:8" ht="204" customHeight="1" x14ac:dyDescent="0.25">
      <c r="A33" s="77" t="s">
        <v>48</v>
      </c>
      <c r="B33" s="78" t="s">
        <v>33</v>
      </c>
      <c r="C33" s="85"/>
      <c r="D33" s="79">
        <v>4846</v>
      </c>
      <c r="E33" s="81"/>
      <c r="H33" s="10"/>
    </row>
    <row r="34" spans="1:8" ht="181.5" x14ac:dyDescent="0.25">
      <c r="A34" s="82" t="s">
        <v>49</v>
      </c>
      <c r="B34" s="78" t="s">
        <v>47</v>
      </c>
      <c r="C34" s="85"/>
      <c r="D34" s="80">
        <v>119</v>
      </c>
      <c r="E34" s="81"/>
      <c r="H34" s="10"/>
    </row>
    <row r="35" spans="1:8" ht="171" customHeight="1" x14ac:dyDescent="0.25">
      <c r="A35" s="82" t="s">
        <v>50</v>
      </c>
      <c r="B35" s="78" t="s">
        <v>34</v>
      </c>
      <c r="C35" s="85"/>
      <c r="D35" s="80">
        <v>646</v>
      </c>
      <c r="E35" s="81"/>
    </row>
    <row r="36" spans="1:8" ht="198" x14ac:dyDescent="0.25">
      <c r="A36" s="82" t="s">
        <v>64</v>
      </c>
      <c r="B36" s="69" t="s">
        <v>65</v>
      </c>
      <c r="C36" s="85"/>
      <c r="D36" s="80">
        <v>3</v>
      </c>
      <c r="E36" s="81"/>
    </row>
    <row r="37" spans="1:8" ht="158.25" customHeight="1" x14ac:dyDescent="0.25">
      <c r="A37" s="82" t="s">
        <v>388</v>
      </c>
      <c r="B37" s="69" t="s">
        <v>354</v>
      </c>
      <c r="C37" s="85"/>
      <c r="D37" s="80">
        <v>5</v>
      </c>
      <c r="E37" s="81"/>
    </row>
    <row r="38" spans="1:8" ht="153" customHeight="1" x14ac:dyDescent="0.25">
      <c r="A38" s="69" t="s">
        <v>264</v>
      </c>
      <c r="B38" s="69" t="s">
        <v>265</v>
      </c>
      <c r="C38" s="85"/>
      <c r="D38" s="80">
        <v>551</v>
      </c>
      <c r="E38" s="81"/>
    </row>
    <row r="39" spans="1:8" ht="120.75" customHeight="1" x14ac:dyDescent="0.25">
      <c r="A39" s="69" t="s">
        <v>408</v>
      </c>
      <c r="B39" s="69" t="s">
        <v>409</v>
      </c>
      <c r="C39" s="85"/>
      <c r="D39" s="80">
        <v>398</v>
      </c>
      <c r="E39" s="81"/>
      <c r="H39" s="10"/>
    </row>
    <row r="40" spans="1:8" ht="91.5" customHeight="1" x14ac:dyDescent="0.25">
      <c r="A40" s="77" t="s">
        <v>51</v>
      </c>
      <c r="B40" s="77" t="s">
        <v>35</v>
      </c>
      <c r="C40" s="85"/>
      <c r="D40" s="80">
        <v>2467</v>
      </c>
      <c r="E40" s="81"/>
    </row>
    <row r="41" spans="1:8" ht="106.5" customHeight="1" x14ac:dyDescent="0.25">
      <c r="A41" s="77" t="s">
        <v>52</v>
      </c>
      <c r="B41" s="77" t="s">
        <v>36</v>
      </c>
      <c r="C41" s="85"/>
      <c r="D41" s="80">
        <v>861</v>
      </c>
      <c r="E41" s="81"/>
    </row>
    <row r="42" spans="1:8" ht="120" customHeight="1" x14ac:dyDescent="0.25">
      <c r="A42" s="77" t="s">
        <v>60</v>
      </c>
      <c r="B42" s="69" t="s">
        <v>61</v>
      </c>
      <c r="C42" s="85"/>
      <c r="D42" s="79">
        <v>3999</v>
      </c>
      <c r="E42" s="81"/>
      <c r="F42" s="14"/>
      <c r="G42" s="14"/>
      <c r="H42" s="14"/>
    </row>
    <row r="43" spans="1:8" ht="84" customHeight="1" x14ac:dyDescent="0.25">
      <c r="A43" s="82" t="s">
        <v>205</v>
      </c>
      <c r="B43" s="69" t="s">
        <v>202</v>
      </c>
      <c r="C43" s="84"/>
      <c r="D43" s="80">
        <v>69</v>
      </c>
      <c r="E43" s="81"/>
    </row>
    <row r="44" spans="1:8" ht="38.25" customHeight="1" x14ac:dyDescent="0.25">
      <c r="A44" s="73" t="s">
        <v>77</v>
      </c>
      <c r="B44" s="73" t="s">
        <v>29</v>
      </c>
      <c r="C44" s="85"/>
      <c r="D44" s="86">
        <f>SUM(D33:D43)</f>
        <v>13964</v>
      </c>
      <c r="E44" s="81"/>
    </row>
    <row r="45" spans="1:8" ht="85.5" customHeight="1" x14ac:dyDescent="0.25">
      <c r="A45" s="77" t="s">
        <v>355</v>
      </c>
      <c r="B45" s="77" t="s">
        <v>356</v>
      </c>
      <c r="C45" s="85"/>
      <c r="D45" s="80">
        <v>305</v>
      </c>
      <c r="E45" s="81"/>
    </row>
    <row r="46" spans="1:8" ht="36.75" customHeight="1" x14ac:dyDescent="0.25">
      <c r="A46" s="87" t="s">
        <v>387</v>
      </c>
      <c r="B46" s="73" t="s">
        <v>29</v>
      </c>
      <c r="C46" s="85"/>
      <c r="D46" s="86">
        <f>D45</f>
        <v>305</v>
      </c>
      <c r="E46" s="81"/>
    </row>
    <row r="47" spans="1:8" ht="71.25" customHeight="1" x14ac:dyDescent="0.25">
      <c r="A47" s="77" t="s">
        <v>38</v>
      </c>
      <c r="B47" s="77" t="s">
        <v>37</v>
      </c>
      <c r="C47" s="85"/>
      <c r="D47" s="80">
        <v>38205</v>
      </c>
      <c r="E47" s="81"/>
    </row>
    <row r="48" spans="1:8" ht="39.75" customHeight="1" x14ac:dyDescent="0.25">
      <c r="A48" s="77" t="s">
        <v>410</v>
      </c>
      <c r="B48" s="77" t="s">
        <v>411</v>
      </c>
      <c r="C48" s="85"/>
      <c r="D48" s="80">
        <v>2718</v>
      </c>
      <c r="E48" s="81"/>
    </row>
    <row r="49" spans="1:8" ht="73.5" customHeight="1" x14ac:dyDescent="0.25">
      <c r="A49" s="77" t="s">
        <v>412</v>
      </c>
      <c r="B49" s="77" t="s">
        <v>413</v>
      </c>
      <c r="C49" s="85"/>
      <c r="D49" s="80">
        <v>8536</v>
      </c>
      <c r="E49" s="81"/>
    </row>
    <row r="50" spans="1:8" ht="68.25" customHeight="1" x14ac:dyDescent="0.25">
      <c r="A50" s="77" t="s">
        <v>414</v>
      </c>
      <c r="B50" s="77" t="s">
        <v>415</v>
      </c>
      <c r="C50" s="85"/>
      <c r="D50" s="80">
        <v>127</v>
      </c>
      <c r="E50" s="81"/>
    </row>
    <row r="51" spans="1:8" ht="84.75" customHeight="1" x14ac:dyDescent="0.25">
      <c r="A51" s="73" t="s">
        <v>78</v>
      </c>
      <c r="B51" s="73" t="s">
        <v>29</v>
      </c>
      <c r="C51" s="85"/>
      <c r="D51" s="86">
        <f>SUM(D47:D50)</f>
        <v>49586</v>
      </c>
      <c r="E51" s="81"/>
    </row>
    <row r="52" spans="1:8" ht="86.25" customHeight="1" x14ac:dyDescent="0.25">
      <c r="A52" s="82" t="s">
        <v>266</v>
      </c>
      <c r="B52" s="77" t="s">
        <v>216</v>
      </c>
      <c r="C52" s="85"/>
      <c r="D52" s="80">
        <v>1747</v>
      </c>
      <c r="E52" s="81"/>
      <c r="H52" s="10"/>
    </row>
    <row r="53" spans="1:8" ht="85.5" customHeight="1" x14ac:dyDescent="0.25">
      <c r="A53" s="77" t="s">
        <v>53</v>
      </c>
      <c r="B53" s="77" t="s">
        <v>54</v>
      </c>
      <c r="C53" s="85"/>
      <c r="D53" s="80">
        <v>25741</v>
      </c>
      <c r="E53" s="81"/>
      <c r="H53" s="10"/>
    </row>
    <row r="54" spans="1:8" ht="37.5" customHeight="1" x14ac:dyDescent="0.25">
      <c r="A54" s="73" t="s">
        <v>79</v>
      </c>
      <c r="B54" s="73" t="s">
        <v>2</v>
      </c>
      <c r="C54" s="85"/>
      <c r="D54" s="86">
        <f>SUM(D52:D53)</f>
        <v>27488</v>
      </c>
      <c r="E54" s="81"/>
      <c r="H54" s="10"/>
    </row>
    <row r="55" spans="1:8" ht="102.75" customHeight="1" x14ac:dyDescent="0.25">
      <c r="A55" s="82" t="s">
        <v>206</v>
      </c>
      <c r="B55" s="69" t="s">
        <v>207</v>
      </c>
      <c r="C55" s="85"/>
      <c r="D55" s="80">
        <v>152</v>
      </c>
      <c r="E55" s="81"/>
      <c r="H55" s="10"/>
    </row>
    <row r="56" spans="1:8" ht="120" customHeight="1" x14ac:dyDescent="0.25">
      <c r="A56" s="82" t="s">
        <v>208</v>
      </c>
      <c r="B56" s="69" t="s">
        <v>209</v>
      </c>
      <c r="C56" s="85"/>
      <c r="D56" s="80">
        <v>1249</v>
      </c>
      <c r="E56" s="81"/>
    </row>
    <row r="57" spans="1:8" ht="108.75" customHeight="1" x14ac:dyDescent="0.25">
      <c r="A57" s="82" t="s">
        <v>210</v>
      </c>
      <c r="B57" s="69" t="s">
        <v>211</v>
      </c>
      <c r="C57" s="85"/>
      <c r="D57" s="80">
        <v>75</v>
      </c>
      <c r="E57" s="81"/>
    </row>
    <row r="58" spans="1:8" ht="108" customHeight="1" x14ac:dyDescent="0.25">
      <c r="A58" s="82" t="s">
        <v>313</v>
      </c>
      <c r="B58" s="69" t="s">
        <v>212</v>
      </c>
      <c r="C58" s="85"/>
      <c r="D58" s="80">
        <v>113</v>
      </c>
      <c r="E58" s="81"/>
    </row>
    <row r="59" spans="1:8" ht="105.75" customHeight="1" x14ac:dyDescent="0.25">
      <c r="A59" s="82" t="s">
        <v>357</v>
      </c>
      <c r="B59" s="69" t="s">
        <v>358</v>
      </c>
      <c r="C59" s="85"/>
      <c r="D59" s="80">
        <v>74</v>
      </c>
      <c r="E59" s="81"/>
    </row>
    <row r="60" spans="1:8" ht="104.25" customHeight="1" x14ac:dyDescent="0.25">
      <c r="A60" s="82" t="s">
        <v>359</v>
      </c>
      <c r="B60" s="69" t="s">
        <v>360</v>
      </c>
      <c r="C60" s="85"/>
      <c r="D60" s="79">
        <v>3</v>
      </c>
      <c r="E60" s="81"/>
    </row>
    <row r="61" spans="1:8" ht="104.25" customHeight="1" x14ac:dyDescent="0.25">
      <c r="A61" s="82" t="s">
        <v>314</v>
      </c>
      <c r="B61" s="69" t="s">
        <v>315</v>
      </c>
      <c r="C61" s="85"/>
      <c r="D61" s="80">
        <v>40</v>
      </c>
      <c r="E61" s="81"/>
      <c r="H61" s="10"/>
    </row>
    <row r="62" spans="1:8" ht="115.5" x14ac:dyDescent="0.25">
      <c r="A62" s="82" t="s">
        <v>316</v>
      </c>
      <c r="B62" s="69" t="s">
        <v>317</v>
      </c>
      <c r="C62" s="85"/>
      <c r="D62" s="80">
        <v>578</v>
      </c>
      <c r="E62" s="81"/>
    </row>
    <row r="63" spans="1:8" ht="135" customHeight="1" x14ac:dyDescent="0.25">
      <c r="A63" s="82" t="s">
        <v>318</v>
      </c>
      <c r="B63" s="69" t="s">
        <v>319</v>
      </c>
      <c r="C63" s="85"/>
      <c r="D63" s="80">
        <v>221</v>
      </c>
      <c r="E63" s="81"/>
    </row>
    <row r="64" spans="1:8" ht="101.25" customHeight="1" x14ac:dyDescent="0.25">
      <c r="A64" s="82" t="s">
        <v>320</v>
      </c>
      <c r="B64" s="69" t="s">
        <v>267</v>
      </c>
      <c r="C64" s="85"/>
      <c r="D64" s="80">
        <v>-1</v>
      </c>
      <c r="E64" s="81"/>
    </row>
    <row r="65" spans="1:8" ht="139.5" customHeight="1" x14ac:dyDescent="0.25">
      <c r="A65" s="82" t="s">
        <v>416</v>
      </c>
      <c r="B65" s="69" t="s">
        <v>325</v>
      </c>
      <c r="C65" s="85"/>
      <c r="D65" s="80">
        <v>3</v>
      </c>
      <c r="E65" s="81"/>
    </row>
    <row r="66" spans="1:8" ht="88.5" customHeight="1" x14ac:dyDescent="0.25">
      <c r="A66" s="82" t="s">
        <v>321</v>
      </c>
      <c r="B66" s="69" t="s">
        <v>214</v>
      </c>
      <c r="C66" s="85"/>
      <c r="D66" s="80">
        <v>7032</v>
      </c>
      <c r="E66" s="81"/>
    </row>
    <row r="67" spans="1:8" ht="108" customHeight="1" x14ac:dyDescent="0.25">
      <c r="A67" s="82" t="s">
        <v>322</v>
      </c>
      <c r="B67" s="69" t="s">
        <v>215</v>
      </c>
      <c r="C67" s="85"/>
      <c r="D67" s="80">
        <v>4361</v>
      </c>
      <c r="E67" s="81"/>
    </row>
    <row r="68" spans="1:8" ht="33" x14ac:dyDescent="0.25">
      <c r="A68" s="73" t="s">
        <v>213</v>
      </c>
      <c r="B68" s="73" t="s">
        <v>29</v>
      </c>
      <c r="C68" s="85"/>
      <c r="D68" s="86">
        <f>SUM(D55:D67)</f>
        <v>13900</v>
      </c>
      <c r="E68" s="81"/>
    </row>
    <row r="69" spans="1:8" ht="99" x14ac:dyDescent="0.25">
      <c r="A69" s="82" t="s">
        <v>323</v>
      </c>
      <c r="B69" s="69" t="s">
        <v>214</v>
      </c>
      <c r="C69" s="83"/>
      <c r="D69" s="80">
        <v>519</v>
      </c>
      <c r="E69" s="88"/>
    </row>
    <row r="70" spans="1:8" ht="115.5" x14ac:dyDescent="0.25">
      <c r="A70" s="82" t="s">
        <v>417</v>
      </c>
      <c r="B70" s="69" t="s">
        <v>215</v>
      </c>
      <c r="C70" s="83"/>
      <c r="D70" s="80">
        <v>25</v>
      </c>
      <c r="E70" s="88"/>
    </row>
    <row r="71" spans="1:8" ht="43.5" customHeight="1" x14ac:dyDescent="0.25">
      <c r="A71" s="73" t="s">
        <v>80</v>
      </c>
      <c r="B71" s="73" t="s">
        <v>2</v>
      </c>
      <c r="C71" s="83"/>
      <c r="D71" s="86">
        <f>SUM(D69:D70)</f>
        <v>544</v>
      </c>
      <c r="E71" s="88"/>
      <c r="H71" s="10"/>
    </row>
    <row r="72" spans="1:8" ht="111" customHeight="1" x14ac:dyDescent="0.25">
      <c r="A72" s="82" t="s">
        <v>268</v>
      </c>
      <c r="B72" s="69" t="s">
        <v>207</v>
      </c>
      <c r="C72" s="85"/>
      <c r="D72" s="80">
        <v>98</v>
      </c>
      <c r="E72" s="81"/>
    </row>
    <row r="73" spans="1:8" ht="122.25" customHeight="1" x14ac:dyDescent="0.25">
      <c r="A73" s="82" t="s">
        <v>269</v>
      </c>
      <c r="B73" s="69" t="s">
        <v>209</v>
      </c>
      <c r="C73" s="85"/>
      <c r="D73" s="80">
        <v>40</v>
      </c>
      <c r="E73" s="81"/>
    </row>
    <row r="74" spans="1:8" ht="99" x14ac:dyDescent="0.25">
      <c r="A74" s="82" t="s">
        <v>270</v>
      </c>
      <c r="B74" s="69" t="s">
        <v>211</v>
      </c>
      <c r="C74" s="85"/>
      <c r="D74" s="80">
        <v>9</v>
      </c>
      <c r="E74" s="81"/>
    </row>
    <row r="75" spans="1:8" ht="105.75" customHeight="1" x14ac:dyDescent="0.25">
      <c r="A75" s="82" t="s">
        <v>324</v>
      </c>
      <c r="B75" s="69" t="s">
        <v>212</v>
      </c>
      <c r="C75" s="85"/>
      <c r="D75" s="79">
        <v>1</v>
      </c>
      <c r="E75" s="81"/>
      <c r="H75" s="10"/>
    </row>
    <row r="76" spans="1:8" ht="86.25" customHeight="1" x14ac:dyDescent="0.25">
      <c r="A76" s="82" t="s">
        <v>326</v>
      </c>
      <c r="B76" s="69" t="s">
        <v>214</v>
      </c>
      <c r="C76" s="85"/>
      <c r="D76" s="80">
        <v>6</v>
      </c>
      <c r="E76" s="81"/>
    </row>
    <row r="77" spans="1:8" ht="106.5" customHeight="1" x14ac:dyDescent="0.25">
      <c r="A77" s="82" t="s">
        <v>327</v>
      </c>
      <c r="B77" s="69" t="s">
        <v>215</v>
      </c>
      <c r="C77" s="85"/>
      <c r="D77" s="80">
        <v>82</v>
      </c>
      <c r="E77" s="81"/>
    </row>
    <row r="78" spans="1:8" ht="56.25" customHeight="1" x14ac:dyDescent="0.25">
      <c r="A78" s="73" t="s">
        <v>81</v>
      </c>
      <c r="B78" s="73" t="s">
        <v>2</v>
      </c>
      <c r="C78" s="85"/>
      <c r="D78" s="86">
        <f>SUM(D72:D77)</f>
        <v>236</v>
      </c>
      <c r="E78" s="81"/>
      <c r="H78" s="10"/>
    </row>
    <row r="79" spans="1:8" ht="39" customHeight="1" x14ac:dyDescent="0.25">
      <c r="A79" s="82" t="s">
        <v>66</v>
      </c>
      <c r="B79" s="77" t="s">
        <v>55</v>
      </c>
      <c r="C79" s="83"/>
      <c r="D79" s="80">
        <v>41</v>
      </c>
      <c r="E79" s="88"/>
    </row>
    <row r="80" spans="1:8" ht="78.75" hidden="1" customHeight="1" x14ac:dyDescent="0.25">
      <c r="A80" s="89" t="s">
        <v>361</v>
      </c>
      <c r="B80" s="90" t="s">
        <v>362</v>
      </c>
      <c r="C80" s="91"/>
      <c r="D80" s="92">
        <v>0</v>
      </c>
      <c r="E80" s="93"/>
    </row>
    <row r="81" spans="1:8" ht="35.25" customHeight="1" x14ac:dyDescent="0.25">
      <c r="A81" s="82" t="s">
        <v>363</v>
      </c>
      <c r="B81" s="77" t="s">
        <v>7</v>
      </c>
      <c r="C81" s="83"/>
      <c r="D81" s="80">
        <v>-35</v>
      </c>
      <c r="E81" s="88"/>
    </row>
    <row r="82" spans="1:8" ht="34.5" customHeight="1" x14ac:dyDescent="0.25">
      <c r="A82" s="73" t="s">
        <v>82</v>
      </c>
      <c r="B82" s="73" t="s">
        <v>2</v>
      </c>
      <c r="C82" s="83"/>
      <c r="D82" s="86">
        <f>SUM(D79:D81)</f>
        <v>6</v>
      </c>
      <c r="E82" s="88"/>
    </row>
    <row r="83" spans="1:8" ht="38.25" customHeight="1" x14ac:dyDescent="0.25">
      <c r="A83" s="82" t="s">
        <v>39</v>
      </c>
      <c r="B83" s="77" t="s">
        <v>40</v>
      </c>
      <c r="C83" s="85"/>
      <c r="D83" s="80">
        <v>145</v>
      </c>
      <c r="E83" s="81"/>
    </row>
    <row r="84" spans="1:8" ht="36.75" customHeight="1" x14ac:dyDescent="0.25">
      <c r="A84" s="82" t="s">
        <v>67</v>
      </c>
      <c r="B84" s="77" t="s">
        <v>55</v>
      </c>
      <c r="C84" s="85"/>
      <c r="D84" s="80">
        <v>671</v>
      </c>
      <c r="E84" s="81"/>
      <c r="H84" s="10"/>
    </row>
    <row r="85" spans="1:8" ht="87.75" customHeight="1" x14ac:dyDescent="0.25">
      <c r="A85" s="82" t="s">
        <v>218</v>
      </c>
      <c r="B85" s="77" t="s">
        <v>219</v>
      </c>
      <c r="C85" s="84"/>
      <c r="D85" s="80">
        <v>133</v>
      </c>
      <c r="E85" s="81"/>
    </row>
    <row r="86" spans="1:8" ht="105" customHeight="1" x14ac:dyDescent="0.25">
      <c r="A86" s="82" t="s">
        <v>364</v>
      </c>
      <c r="B86" s="69" t="s">
        <v>365</v>
      </c>
      <c r="C86" s="84"/>
      <c r="D86" s="80">
        <v>1023</v>
      </c>
      <c r="E86" s="81"/>
    </row>
    <row r="87" spans="1:8" ht="152.25" customHeight="1" x14ac:dyDescent="0.25">
      <c r="A87" s="82" t="s">
        <v>366</v>
      </c>
      <c r="B87" s="69" t="s">
        <v>367</v>
      </c>
      <c r="C87" s="84"/>
      <c r="D87" s="80">
        <v>15</v>
      </c>
      <c r="E87" s="81"/>
    </row>
    <row r="88" spans="1:8" ht="251.25" customHeight="1" x14ac:dyDescent="0.25">
      <c r="A88" s="82" t="s">
        <v>368</v>
      </c>
      <c r="B88" s="69" t="s">
        <v>369</v>
      </c>
      <c r="C88" s="84"/>
      <c r="D88" s="80">
        <v>21</v>
      </c>
      <c r="E88" s="81"/>
    </row>
    <row r="89" spans="1:8" ht="90" customHeight="1" x14ac:dyDescent="0.25">
      <c r="A89" s="82" t="s">
        <v>418</v>
      </c>
      <c r="B89" s="69" t="s">
        <v>220</v>
      </c>
      <c r="C89" s="84"/>
      <c r="D89" s="80">
        <v>17</v>
      </c>
      <c r="E89" s="81"/>
    </row>
    <row r="90" spans="1:8" ht="71.25" customHeight="1" x14ac:dyDescent="0.25">
      <c r="A90" s="82" t="s">
        <v>221</v>
      </c>
      <c r="B90" s="77" t="s">
        <v>222</v>
      </c>
      <c r="C90" s="84"/>
      <c r="D90" s="80">
        <v>12950</v>
      </c>
      <c r="E90" s="81"/>
    </row>
    <row r="91" spans="1:8" ht="168" customHeight="1" x14ac:dyDescent="0.25">
      <c r="A91" s="82" t="s">
        <v>223</v>
      </c>
      <c r="B91" s="69" t="s">
        <v>196</v>
      </c>
      <c r="C91" s="84"/>
      <c r="D91" s="80">
        <v>-4</v>
      </c>
      <c r="E91" s="81"/>
    </row>
    <row r="92" spans="1:8" ht="36.75" customHeight="1" x14ac:dyDescent="0.25">
      <c r="A92" s="82" t="s">
        <v>294</v>
      </c>
      <c r="B92" s="69" t="s">
        <v>7</v>
      </c>
      <c r="C92" s="84"/>
      <c r="D92" s="80">
        <v>63</v>
      </c>
      <c r="E92" s="81"/>
    </row>
    <row r="93" spans="1:8" ht="37.5" customHeight="1" x14ac:dyDescent="0.25">
      <c r="A93" s="73" t="s">
        <v>83</v>
      </c>
      <c r="B93" s="73" t="s">
        <v>2</v>
      </c>
      <c r="C93" s="85"/>
      <c r="D93" s="86">
        <f>SUM(D83:D92)</f>
        <v>15034</v>
      </c>
      <c r="E93" s="81"/>
    </row>
    <row r="94" spans="1:8" ht="39.75" customHeight="1" x14ac:dyDescent="0.25">
      <c r="A94" s="82" t="s">
        <v>62</v>
      </c>
      <c r="B94" s="77" t="s">
        <v>55</v>
      </c>
      <c r="C94" s="85"/>
      <c r="D94" s="79">
        <v>2163</v>
      </c>
      <c r="E94" s="81"/>
      <c r="F94" s="14"/>
      <c r="G94" s="14"/>
      <c r="H94" s="15"/>
    </row>
    <row r="95" spans="1:8" ht="37.5" customHeight="1" x14ac:dyDescent="0.25">
      <c r="A95" s="82" t="s">
        <v>370</v>
      </c>
      <c r="B95" s="69" t="s">
        <v>7</v>
      </c>
      <c r="C95" s="85"/>
      <c r="D95" s="80">
        <v>-3</v>
      </c>
      <c r="E95" s="81"/>
    </row>
    <row r="96" spans="1:8" ht="88.5" customHeight="1" x14ac:dyDescent="0.25">
      <c r="A96" s="82" t="s">
        <v>419</v>
      </c>
      <c r="B96" s="69" t="s">
        <v>420</v>
      </c>
      <c r="C96" s="85"/>
      <c r="D96" s="80">
        <v>1</v>
      </c>
      <c r="E96" s="81"/>
    </row>
    <row r="97" spans="1:8" ht="51" customHeight="1" x14ac:dyDescent="0.25">
      <c r="A97" s="73" t="s">
        <v>84</v>
      </c>
      <c r="B97" s="73" t="s">
        <v>2</v>
      </c>
      <c r="C97" s="85"/>
      <c r="D97" s="86">
        <f>SUM(D94:D96)</f>
        <v>2161</v>
      </c>
      <c r="E97" s="81"/>
    </row>
    <row r="98" spans="1:8" ht="67.5" customHeight="1" x14ac:dyDescent="0.25">
      <c r="A98" s="82" t="s">
        <v>21</v>
      </c>
      <c r="B98" s="77" t="s">
        <v>14</v>
      </c>
      <c r="C98" s="84"/>
      <c r="D98" s="80">
        <v>1696</v>
      </c>
      <c r="E98" s="81"/>
    </row>
    <row r="99" spans="1:8" ht="53.25" customHeight="1" x14ac:dyDescent="0.25">
      <c r="A99" s="82" t="s">
        <v>271</v>
      </c>
      <c r="B99" s="77" t="s">
        <v>224</v>
      </c>
      <c r="C99" s="84"/>
      <c r="D99" s="80">
        <v>110028</v>
      </c>
      <c r="E99" s="81"/>
    </row>
    <row r="100" spans="1:8" ht="64.5" hidden="1" customHeight="1" x14ac:dyDescent="0.25">
      <c r="A100" s="89" t="s">
        <v>371</v>
      </c>
      <c r="B100" s="90" t="s">
        <v>372</v>
      </c>
      <c r="C100" s="94"/>
      <c r="D100" s="92">
        <v>0</v>
      </c>
      <c r="E100" s="95"/>
    </row>
    <row r="101" spans="1:8" ht="50.25" customHeight="1" x14ac:dyDescent="0.25">
      <c r="A101" s="82" t="s">
        <v>68</v>
      </c>
      <c r="B101" s="77" t="s">
        <v>226</v>
      </c>
      <c r="C101" s="84"/>
      <c r="D101" s="80">
        <v>35798</v>
      </c>
      <c r="E101" s="81"/>
    </row>
    <row r="102" spans="1:8" ht="52.5" customHeight="1" x14ac:dyDescent="0.25">
      <c r="A102" s="82" t="s">
        <v>69</v>
      </c>
      <c r="B102" s="77" t="s">
        <v>227</v>
      </c>
      <c r="C102" s="84"/>
      <c r="D102" s="80">
        <v>161</v>
      </c>
      <c r="E102" s="81"/>
    </row>
    <row r="103" spans="1:8" ht="36" customHeight="1" x14ac:dyDescent="0.25">
      <c r="A103" s="82" t="s">
        <v>272</v>
      </c>
      <c r="B103" s="77" t="s">
        <v>55</v>
      </c>
      <c r="C103" s="84"/>
      <c r="D103" s="80">
        <v>43</v>
      </c>
      <c r="E103" s="81"/>
    </row>
    <row r="104" spans="1:8" ht="38.25" customHeight="1" x14ac:dyDescent="0.25">
      <c r="A104" s="82" t="s">
        <v>421</v>
      </c>
      <c r="B104" s="77" t="s">
        <v>422</v>
      </c>
      <c r="C104" s="84"/>
      <c r="D104" s="80">
        <v>3861</v>
      </c>
      <c r="E104" s="81"/>
      <c r="H104" s="10"/>
    </row>
    <row r="105" spans="1:8" ht="103.5" customHeight="1" x14ac:dyDescent="0.25">
      <c r="A105" s="82" t="s">
        <v>24</v>
      </c>
      <c r="B105" s="69" t="s">
        <v>228</v>
      </c>
      <c r="C105" s="84"/>
      <c r="D105" s="80">
        <v>5083</v>
      </c>
      <c r="E105" s="81"/>
    </row>
    <row r="106" spans="1:8" ht="72.75" customHeight="1" x14ac:dyDescent="0.25">
      <c r="A106" s="82" t="s">
        <v>423</v>
      </c>
      <c r="B106" s="77" t="s">
        <v>424</v>
      </c>
      <c r="C106" s="84"/>
      <c r="D106" s="80">
        <v>1615</v>
      </c>
      <c r="E106" s="81"/>
      <c r="H106" s="10"/>
    </row>
    <row r="107" spans="1:8" ht="53.25" customHeight="1" x14ac:dyDescent="0.25">
      <c r="A107" s="82" t="s">
        <v>425</v>
      </c>
      <c r="B107" s="77" t="s">
        <v>426</v>
      </c>
      <c r="C107" s="84"/>
      <c r="D107" s="80">
        <v>57965</v>
      </c>
      <c r="E107" s="81"/>
      <c r="H107" s="10"/>
    </row>
    <row r="108" spans="1:8" ht="91.5" customHeight="1" x14ac:dyDescent="0.25">
      <c r="A108" s="82" t="s">
        <v>328</v>
      </c>
      <c r="B108" s="77" t="s">
        <v>216</v>
      </c>
      <c r="C108" s="84"/>
      <c r="D108" s="79">
        <v>5565</v>
      </c>
      <c r="E108" s="81"/>
    </row>
    <row r="109" spans="1:8" ht="51.75" customHeight="1" x14ac:dyDescent="0.25">
      <c r="A109" s="82" t="s">
        <v>329</v>
      </c>
      <c r="B109" s="77" t="s">
        <v>217</v>
      </c>
      <c r="C109" s="84"/>
      <c r="D109" s="80">
        <v>37</v>
      </c>
      <c r="E109" s="81"/>
    </row>
    <row r="110" spans="1:8" ht="87" customHeight="1" x14ac:dyDescent="0.25">
      <c r="A110" s="82" t="s">
        <v>427</v>
      </c>
      <c r="B110" s="69" t="s">
        <v>428</v>
      </c>
      <c r="C110" s="84"/>
      <c r="D110" s="80">
        <v>1984</v>
      </c>
      <c r="E110" s="81"/>
    </row>
    <row r="111" spans="1:8" ht="37.5" customHeight="1" x14ac:dyDescent="0.25">
      <c r="A111" s="82" t="s">
        <v>27</v>
      </c>
      <c r="B111" s="77" t="s">
        <v>7</v>
      </c>
      <c r="C111" s="84"/>
      <c r="D111" s="80">
        <v>137</v>
      </c>
      <c r="E111" s="81"/>
      <c r="H111" s="10"/>
    </row>
    <row r="112" spans="1:8" ht="25.5" customHeight="1" x14ac:dyDescent="0.25">
      <c r="A112" s="82" t="s">
        <v>429</v>
      </c>
      <c r="B112" s="77" t="s">
        <v>380</v>
      </c>
      <c r="C112" s="84"/>
      <c r="D112" s="80">
        <v>6004</v>
      </c>
      <c r="E112" s="81"/>
    </row>
    <row r="113" spans="1:8" ht="72" customHeight="1" x14ac:dyDescent="0.25">
      <c r="A113" s="73" t="s">
        <v>85</v>
      </c>
      <c r="B113" s="73" t="s">
        <v>2</v>
      </c>
      <c r="C113" s="85"/>
      <c r="D113" s="86">
        <f>SUM(D98:D112)</f>
        <v>229977</v>
      </c>
      <c r="E113" s="81"/>
    </row>
    <row r="114" spans="1:8" ht="36" customHeight="1" x14ac:dyDescent="0.25">
      <c r="A114" s="82" t="s">
        <v>155</v>
      </c>
      <c r="B114" s="69" t="s">
        <v>156</v>
      </c>
      <c r="C114" s="85"/>
      <c r="D114" s="80">
        <v>50</v>
      </c>
      <c r="E114" s="81"/>
    </row>
    <row r="115" spans="1:8" ht="105" customHeight="1" x14ac:dyDescent="0.25">
      <c r="A115" s="82" t="s">
        <v>373</v>
      </c>
      <c r="B115" s="69" t="s">
        <v>383</v>
      </c>
      <c r="C115" s="85"/>
      <c r="D115" s="80">
        <v>35</v>
      </c>
      <c r="E115" s="81"/>
    </row>
    <row r="116" spans="1:8" ht="86.25" customHeight="1" x14ac:dyDescent="0.25">
      <c r="A116" s="82" t="s">
        <v>430</v>
      </c>
      <c r="B116" s="69" t="s">
        <v>362</v>
      </c>
      <c r="C116" s="85"/>
      <c r="D116" s="80">
        <v>38</v>
      </c>
      <c r="E116" s="81"/>
    </row>
    <row r="117" spans="1:8" ht="54.75" customHeight="1" x14ac:dyDescent="0.25">
      <c r="A117" s="82" t="s">
        <v>431</v>
      </c>
      <c r="B117" s="69" t="s">
        <v>234</v>
      </c>
      <c r="C117" s="85"/>
      <c r="D117" s="80">
        <v>71</v>
      </c>
      <c r="E117" s="81"/>
    </row>
    <row r="118" spans="1:8" ht="34.5" customHeight="1" x14ac:dyDescent="0.25">
      <c r="A118" s="82" t="s">
        <v>389</v>
      </c>
      <c r="B118" s="77" t="s">
        <v>7</v>
      </c>
      <c r="C118" s="85"/>
      <c r="D118" s="80">
        <v>-4</v>
      </c>
      <c r="E118" s="81"/>
    </row>
    <row r="119" spans="1:8" ht="56.25" customHeight="1" x14ac:dyDescent="0.25">
      <c r="A119" s="96" t="s">
        <v>86</v>
      </c>
      <c r="B119" s="73" t="s">
        <v>2</v>
      </c>
      <c r="C119" s="85"/>
      <c r="D119" s="86">
        <f>SUM(D114:D118)</f>
        <v>190</v>
      </c>
      <c r="E119" s="81"/>
    </row>
    <row r="120" spans="1:8" ht="37.5" customHeight="1" x14ac:dyDescent="0.25">
      <c r="A120" s="82" t="s">
        <v>273</v>
      </c>
      <c r="B120" s="69" t="s">
        <v>156</v>
      </c>
      <c r="C120" s="85"/>
      <c r="D120" s="80">
        <v>6178</v>
      </c>
      <c r="E120" s="81"/>
    </row>
    <row r="121" spans="1:8" ht="88.5" customHeight="1" x14ac:dyDescent="0.25">
      <c r="A121" s="82" t="s">
        <v>274</v>
      </c>
      <c r="B121" s="69" t="s">
        <v>229</v>
      </c>
      <c r="C121" s="85"/>
      <c r="D121" s="80">
        <v>1406</v>
      </c>
      <c r="E121" s="81"/>
    </row>
    <row r="122" spans="1:8" ht="93" customHeight="1" x14ac:dyDescent="0.25">
      <c r="A122" s="82" t="s">
        <v>230</v>
      </c>
      <c r="B122" s="77" t="s">
        <v>216</v>
      </c>
      <c r="C122" s="85"/>
      <c r="D122" s="80">
        <v>649</v>
      </c>
      <c r="E122" s="81"/>
      <c r="H122" s="10"/>
    </row>
    <row r="123" spans="1:8" ht="84" customHeight="1" x14ac:dyDescent="0.25">
      <c r="A123" s="82" t="s">
        <v>374</v>
      </c>
      <c r="B123" s="77" t="s">
        <v>330</v>
      </c>
      <c r="C123" s="85"/>
      <c r="D123" s="79">
        <v>11</v>
      </c>
      <c r="E123" s="81"/>
    </row>
    <row r="124" spans="1:8" ht="56.25" customHeight="1" x14ac:dyDescent="0.25">
      <c r="A124" s="82" t="s">
        <v>432</v>
      </c>
      <c r="B124" s="77" t="s">
        <v>433</v>
      </c>
      <c r="C124" s="85"/>
      <c r="D124" s="80">
        <v>1039</v>
      </c>
      <c r="E124" s="81"/>
      <c r="H124" s="10"/>
    </row>
    <row r="125" spans="1:8" ht="66" x14ac:dyDescent="0.25">
      <c r="A125" s="73" t="s">
        <v>87</v>
      </c>
      <c r="B125" s="73" t="s">
        <v>2</v>
      </c>
      <c r="C125" s="85"/>
      <c r="D125" s="86">
        <f>SUM(D120:D124)</f>
        <v>9283</v>
      </c>
      <c r="E125" s="81"/>
      <c r="H125" s="10"/>
    </row>
    <row r="126" spans="1:8" ht="40.5" customHeight="1" x14ac:dyDescent="0.25">
      <c r="A126" s="82" t="s">
        <v>434</v>
      </c>
      <c r="B126" s="77" t="s">
        <v>275</v>
      </c>
      <c r="C126" s="85"/>
      <c r="D126" s="80">
        <v>1031</v>
      </c>
      <c r="E126" s="81"/>
      <c r="H126" s="10"/>
    </row>
    <row r="127" spans="1:8" ht="49.5" x14ac:dyDescent="0.25">
      <c r="A127" s="73" t="s">
        <v>299</v>
      </c>
      <c r="B127" s="73" t="s">
        <v>2</v>
      </c>
      <c r="C127" s="85"/>
      <c r="D127" s="86">
        <f>SUM(D126)</f>
        <v>1031</v>
      </c>
      <c r="E127" s="81"/>
      <c r="H127" s="10"/>
    </row>
    <row r="128" spans="1:8" ht="35.25" customHeight="1" x14ac:dyDescent="0.25">
      <c r="A128" s="82" t="s">
        <v>42</v>
      </c>
      <c r="B128" s="77" t="s">
        <v>40</v>
      </c>
      <c r="C128" s="85"/>
      <c r="D128" s="80">
        <v>20</v>
      </c>
      <c r="E128" s="81"/>
    </row>
    <row r="129" spans="1:5" ht="33" x14ac:dyDescent="0.25">
      <c r="A129" s="82" t="s">
        <v>157</v>
      </c>
      <c r="B129" s="77" t="s">
        <v>55</v>
      </c>
      <c r="C129" s="85"/>
      <c r="D129" s="80">
        <v>38917</v>
      </c>
      <c r="E129" s="81"/>
    </row>
    <row r="130" spans="1:5" ht="55.5" customHeight="1" x14ac:dyDescent="0.25">
      <c r="A130" s="73" t="s">
        <v>88</v>
      </c>
      <c r="B130" s="73" t="s">
        <v>2</v>
      </c>
      <c r="C130" s="85"/>
      <c r="D130" s="86">
        <f>SUM(D128:D129)</f>
        <v>38937</v>
      </c>
      <c r="E130" s="81"/>
    </row>
    <row r="131" spans="1:5" ht="87" customHeight="1" x14ac:dyDescent="0.25">
      <c r="A131" s="82" t="s">
        <v>276</v>
      </c>
      <c r="B131" s="78" t="s">
        <v>15</v>
      </c>
      <c r="C131" s="85"/>
      <c r="D131" s="80">
        <v>370249</v>
      </c>
      <c r="E131" s="81"/>
    </row>
    <row r="132" spans="1:5" ht="87" customHeight="1" x14ac:dyDescent="0.25">
      <c r="A132" s="82" t="s">
        <v>277</v>
      </c>
      <c r="B132" s="78" t="s">
        <v>22</v>
      </c>
      <c r="C132" s="85"/>
      <c r="D132" s="80">
        <v>236042</v>
      </c>
      <c r="E132" s="81"/>
    </row>
    <row r="133" spans="1:5" ht="138.75" customHeight="1" x14ac:dyDescent="0.25">
      <c r="A133" s="82" t="s">
        <v>331</v>
      </c>
      <c r="B133" s="78" t="s">
        <v>225</v>
      </c>
      <c r="C133" s="85"/>
      <c r="D133" s="80">
        <v>226</v>
      </c>
      <c r="E133" s="81"/>
    </row>
    <row r="134" spans="1:5" ht="104.25" customHeight="1" x14ac:dyDescent="0.25">
      <c r="A134" s="82" t="s">
        <v>278</v>
      </c>
      <c r="B134" s="78" t="s">
        <v>41</v>
      </c>
      <c r="C134" s="85"/>
      <c r="D134" s="80">
        <v>305</v>
      </c>
      <c r="E134" s="81"/>
    </row>
    <row r="135" spans="1:5" ht="87.75" customHeight="1" x14ac:dyDescent="0.25">
      <c r="A135" s="82" t="s">
        <v>375</v>
      </c>
      <c r="B135" s="78" t="s">
        <v>376</v>
      </c>
      <c r="C135" s="85"/>
      <c r="D135" s="80">
        <v>1479</v>
      </c>
      <c r="E135" s="81"/>
    </row>
    <row r="136" spans="1:5" ht="38.25" customHeight="1" x14ac:dyDescent="0.25">
      <c r="A136" s="82" t="s">
        <v>377</v>
      </c>
      <c r="B136" s="77" t="s">
        <v>55</v>
      </c>
      <c r="C136" s="85"/>
      <c r="D136" s="80">
        <v>60</v>
      </c>
      <c r="E136" s="81"/>
    </row>
    <row r="137" spans="1:5" ht="55.5" customHeight="1" x14ac:dyDescent="0.25">
      <c r="A137" s="82" t="s">
        <v>301</v>
      </c>
      <c r="B137" s="77" t="s">
        <v>16</v>
      </c>
      <c r="C137" s="85"/>
      <c r="D137" s="80">
        <v>20773</v>
      </c>
      <c r="E137" s="81"/>
    </row>
    <row r="138" spans="1:5" ht="2.25" hidden="1" customHeight="1" x14ac:dyDescent="0.25">
      <c r="A138" s="89" t="s">
        <v>302</v>
      </c>
      <c r="B138" s="90" t="s">
        <v>23</v>
      </c>
      <c r="C138" s="97"/>
      <c r="D138" s="92">
        <v>0</v>
      </c>
      <c r="E138" s="95"/>
    </row>
    <row r="139" spans="1:5" ht="87" customHeight="1" x14ac:dyDescent="0.25">
      <c r="A139" s="82" t="s">
        <v>231</v>
      </c>
      <c r="B139" s="77" t="s">
        <v>216</v>
      </c>
      <c r="C139" s="85"/>
      <c r="D139" s="80">
        <v>13103</v>
      </c>
      <c r="E139" s="81"/>
    </row>
    <row r="140" spans="1:5" ht="54.75" customHeight="1" x14ac:dyDescent="0.25">
      <c r="A140" s="82" t="s">
        <v>332</v>
      </c>
      <c r="B140" s="77" t="s">
        <v>217</v>
      </c>
      <c r="C140" s="85"/>
      <c r="D140" s="80">
        <v>20753</v>
      </c>
      <c r="E140" s="81"/>
    </row>
    <row r="141" spans="1:5" ht="36" customHeight="1" x14ac:dyDescent="0.25">
      <c r="A141" s="82" t="s">
        <v>279</v>
      </c>
      <c r="B141" s="77" t="s">
        <v>7</v>
      </c>
      <c r="C141" s="85"/>
      <c r="D141" s="80">
        <v>373</v>
      </c>
      <c r="E141" s="81"/>
    </row>
    <row r="142" spans="1:5" ht="68.25" customHeight="1" x14ac:dyDescent="0.25">
      <c r="A142" s="73" t="s">
        <v>89</v>
      </c>
      <c r="B142" s="73" t="s">
        <v>2</v>
      </c>
      <c r="C142" s="85"/>
      <c r="D142" s="86">
        <f>SUM(D131:D141)</f>
        <v>663363</v>
      </c>
      <c r="E142" s="81"/>
    </row>
    <row r="143" spans="1:5" ht="36.75" customHeight="1" x14ac:dyDescent="0.25">
      <c r="A143" s="82" t="s">
        <v>435</v>
      </c>
      <c r="B143" s="77" t="s">
        <v>275</v>
      </c>
      <c r="C143" s="85"/>
      <c r="D143" s="80">
        <v>475</v>
      </c>
      <c r="E143" s="81"/>
    </row>
    <row r="144" spans="1:5" ht="75" customHeight="1" x14ac:dyDescent="0.25">
      <c r="A144" s="73" t="s">
        <v>280</v>
      </c>
      <c r="B144" s="73" t="s">
        <v>2</v>
      </c>
      <c r="C144" s="83"/>
      <c r="D144" s="86">
        <f>SUM(D143:D143)</f>
        <v>475</v>
      </c>
      <c r="E144" s="81"/>
    </row>
    <row r="145" spans="1:8" ht="36.75" customHeight="1" x14ac:dyDescent="0.25">
      <c r="A145" s="82" t="s">
        <v>436</v>
      </c>
      <c r="B145" s="77" t="s">
        <v>40</v>
      </c>
      <c r="C145" s="83"/>
      <c r="D145" s="80">
        <v>1010</v>
      </c>
      <c r="E145" s="81"/>
    </row>
    <row r="146" spans="1:8" ht="36.75" customHeight="1" x14ac:dyDescent="0.25">
      <c r="A146" s="82" t="s">
        <v>70</v>
      </c>
      <c r="B146" s="77" t="s">
        <v>55</v>
      </c>
      <c r="C146" s="85"/>
      <c r="D146" s="80">
        <v>6146</v>
      </c>
      <c r="E146" s="81"/>
    </row>
    <row r="147" spans="1:8" ht="90" customHeight="1" x14ac:dyDescent="0.25">
      <c r="A147" s="82" t="s">
        <v>333</v>
      </c>
      <c r="B147" s="69" t="s">
        <v>220</v>
      </c>
      <c r="C147" s="85"/>
      <c r="D147" s="80">
        <v>21</v>
      </c>
      <c r="E147" s="81"/>
    </row>
    <row r="148" spans="1:8" ht="95.25" customHeight="1" x14ac:dyDescent="0.25">
      <c r="A148" s="82" t="s">
        <v>334</v>
      </c>
      <c r="B148" s="77" t="s">
        <v>229</v>
      </c>
      <c r="C148" s="85"/>
      <c r="D148" s="80">
        <v>219</v>
      </c>
      <c r="E148" s="81"/>
    </row>
    <row r="149" spans="1:8" ht="92.25" customHeight="1" x14ac:dyDescent="0.25">
      <c r="A149" s="82" t="s">
        <v>281</v>
      </c>
      <c r="B149" s="77" t="s">
        <v>216</v>
      </c>
      <c r="C149" s="85"/>
      <c r="D149" s="80">
        <v>507</v>
      </c>
      <c r="E149" s="81"/>
    </row>
    <row r="150" spans="1:8" ht="57" customHeight="1" x14ac:dyDescent="0.25">
      <c r="A150" s="82" t="s">
        <v>378</v>
      </c>
      <c r="B150" s="77" t="s">
        <v>217</v>
      </c>
      <c r="C150" s="85"/>
      <c r="D150" s="80">
        <v>35</v>
      </c>
      <c r="E150" s="81"/>
    </row>
    <row r="151" spans="1:8" ht="185.25" customHeight="1" x14ac:dyDescent="0.25">
      <c r="A151" s="82" t="s">
        <v>437</v>
      </c>
      <c r="B151" s="77" t="s">
        <v>438</v>
      </c>
      <c r="C151" s="85"/>
      <c r="D151" s="80">
        <v>5</v>
      </c>
      <c r="E151" s="81"/>
    </row>
    <row r="152" spans="1:8" ht="180" customHeight="1" x14ac:dyDescent="0.25">
      <c r="A152" s="82" t="s">
        <v>439</v>
      </c>
      <c r="B152" s="77" t="s">
        <v>196</v>
      </c>
      <c r="C152" s="85"/>
      <c r="D152" s="80">
        <v>800</v>
      </c>
      <c r="E152" s="81"/>
    </row>
    <row r="153" spans="1:8" ht="35.25" customHeight="1" x14ac:dyDescent="0.25">
      <c r="A153" s="82" t="s">
        <v>282</v>
      </c>
      <c r="B153" s="77" t="s">
        <v>7</v>
      </c>
      <c r="C153" s="85"/>
      <c r="D153" s="80">
        <v>-1</v>
      </c>
      <c r="E153" s="81"/>
    </row>
    <row r="154" spans="1:8" ht="21" customHeight="1" x14ac:dyDescent="0.25">
      <c r="A154" s="82" t="s">
        <v>379</v>
      </c>
      <c r="B154" s="77" t="s">
        <v>380</v>
      </c>
      <c r="C154" s="85"/>
      <c r="D154" s="80">
        <v>9</v>
      </c>
      <c r="E154" s="81"/>
    </row>
    <row r="155" spans="1:8" ht="35.25" customHeight="1" x14ac:dyDescent="0.25">
      <c r="A155" s="82" t="s">
        <v>381</v>
      </c>
      <c r="B155" s="77" t="s">
        <v>275</v>
      </c>
      <c r="C155" s="85"/>
      <c r="D155" s="79">
        <v>9789</v>
      </c>
      <c r="E155" s="81"/>
    </row>
    <row r="156" spans="1:8" ht="54" customHeight="1" x14ac:dyDescent="0.25">
      <c r="A156" s="73" t="s">
        <v>90</v>
      </c>
      <c r="B156" s="73" t="s">
        <v>2</v>
      </c>
      <c r="C156" s="85"/>
      <c r="D156" s="86">
        <f>SUM(D145:D155)</f>
        <v>18540</v>
      </c>
      <c r="E156" s="81"/>
    </row>
    <row r="157" spans="1:8" ht="33" x14ac:dyDescent="0.25">
      <c r="A157" s="82" t="s">
        <v>71</v>
      </c>
      <c r="B157" s="77" t="s">
        <v>55</v>
      </c>
      <c r="C157" s="85"/>
      <c r="D157" s="80">
        <v>243</v>
      </c>
      <c r="E157" s="81"/>
    </row>
    <row r="158" spans="1:8" ht="87" customHeight="1" x14ac:dyDescent="0.25">
      <c r="A158" s="98" t="s">
        <v>335</v>
      </c>
      <c r="B158" s="99" t="s">
        <v>229</v>
      </c>
      <c r="C158" s="86"/>
      <c r="D158" s="80">
        <v>58</v>
      </c>
      <c r="E158" s="100"/>
      <c r="H158" s="10"/>
    </row>
    <row r="159" spans="1:8" ht="37.5" customHeight="1" x14ac:dyDescent="0.25">
      <c r="A159" s="98" t="s">
        <v>336</v>
      </c>
      <c r="B159" s="99" t="s">
        <v>7</v>
      </c>
      <c r="C159" s="86"/>
      <c r="D159" s="80">
        <v>-4</v>
      </c>
      <c r="E159" s="100"/>
      <c r="H159" s="10"/>
    </row>
    <row r="160" spans="1:8" ht="54.75" customHeight="1" x14ac:dyDescent="0.25">
      <c r="A160" s="96" t="s">
        <v>91</v>
      </c>
      <c r="B160" s="96" t="s">
        <v>2</v>
      </c>
      <c r="C160" s="101"/>
      <c r="D160" s="86">
        <f>SUM(D157:D159)</f>
        <v>297</v>
      </c>
      <c r="E160" s="100"/>
    </row>
    <row r="161" spans="1:8" ht="52.5" customHeight="1" x14ac:dyDescent="0.25">
      <c r="A161" s="98" t="s">
        <v>295</v>
      </c>
      <c r="B161" s="99" t="s">
        <v>217</v>
      </c>
      <c r="C161" s="101"/>
      <c r="D161" s="80">
        <v>59</v>
      </c>
      <c r="E161" s="100"/>
    </row>
    <row r="162" spans="1:8" ht="54.75" customHeight="1" x14ac:dyDescent="0.25">
      <c r="A162" s="96" t="s">
        <v>296</v>
      </c>
      <c r="B162" s="96" t="s">
        <v>2</v>
      </c>
      <c r="C162" s="101"/>
      <c r="D162" s="86">
        <f>SUM(D161)</f>
        <v>59</v>
      </c>
      <c r="E162" s="100"/>
      <c r="H162" s="10"/>
    </row>
    <row r="163" spans="1:8" ht="36.75" customHeight="1" x14ac:dyDescent="0.25">
      <c r="A163" s="98" t="s">
        <v>56</v>
      </c>
      <c r="B163" s="102" t="s">
        <v>28</v>
      </c>
      <c r="C163" s="101"/>
      <c r="D163" s="80">
        <v>2520</v>
      </c>
      <c r="E163" s="100"/>
    </row>
    <row r="164" spans="1:8" ht="39.75" customHeight="1" x14ac:dyDescent="0.25">
      <c r="A164" s="98" t="s">
        <v>72</v>
      </c>
      <c r="B164" s="99" t="s">
        <v>55</v>
      </c>
      <c r="C164" s="101"/>
      <c r="D164" s="80">
        <v>342</v>
      </c>
      <c r="E164" s="100"/>
    </row>
    <row r="165" spans="1:8" ht="103.5" customHeight="1" x14ac:dyDescent="0.25">
      <c r="A165" s="98" t="s">
        <v>382</v>
      </c>
      <c r="B165" s="99" t="s">
        <v>383</v>
      </c>
      <c r="C165" s="101"/>
      <c r="D165" s="80">
        <v>30</v>
      </c>
      <c r="E165" s="100"/>
    </row>
    <row r="166" spans="1:8" ht="89.25" customHeight="1" x14ac:dyDescent="0.25">
      <c r="A166" s="98" t="s">
        <v>232</v>
      </c>
      <c r="B166" s="99" t="s">
        <v>229</v>
      </c>
      <c r="C166" s="101"/>
      <c r="D166" s="80">
        <v>109</v>
      </c>
      <c r="E166" s="100"/>
    </row>
    <row r="167" spans="1:8" ht="56.25" customHeight="1" x14ac:dyDescent="0.25">
      <c r="A167" s="98" t="s">
        <v>233</v>
      </c>
      <c r="B167" s="99" t="s">
        <v>234</v>
      </c>
      <c r="C167" s="101"/>
      <c r="D167" s="80">
        <v>16</v>
      </c>
      <c r="E167" s="100"/>
    </row>
    <row r="168" spans="1:8" ht="55.5" customHeight="1" x14ac:dyDescent="0.25">
      <c r="A168" s="96" t="s">
        <v>92</v>
      </c>
      <c r="B168" s="96" t="s">
        <v>2</v>
      </c>
      <c r="C168" s="101"/>
      <c r="D168" s="86">
        <f>SUM(D163:D167)</f>
        <v>3017</v>
      </c>
      <c r="E168" s="100"/>
    </row>
    <row r="169" spans="1:8" ht="38.25" customHeight="1" x14ac:dyDescent="0.25">
      <c r="A169" s="98" t="s">
        <v>235</v>
      </c>
      <c r="B169" s="102" t="s">
        <v>28</v>
      </c>
      <c r="C169" s="101"/>
      <c r="D169" s="80">
        <v>13</v>
      </c>
      <c r="E169" s="100"/>
    </row>
    <row r="170" spans="1:8" ht="70.5" customHeight="1" x14ac:dyDescent="0.25">
      <c r="A170" s="96" t="s">
        <v>113</v>
      </c>
      <c r="B170" s="96" t="s">
        <v>2</v>
      </c>
      <c r="C170" s="101"/>
      <c r="D170" s="86">
        <f>SUM(D169:D169)</f>
        <v>13</v>
      </c>
      <c r="E170" s="100"/>
    </row>
    <row r="171" spans="1:8" ht="36.75" customHeight="1" x14ac:dyDescent="0.25">
      <c r="A171" s="98" t="s">
        <v>73</v>
      </c>
      <c r="B171" s="99" t="s">
        <v>9</v>
      </c>
      <c r="C171" s="101"/>
      <c r="D171" s="80">
        <v>805</v>
      </c>
      <c r="E171" s="100"/>
    </row>
    <row r="172" spans="1:8" ht="90" customHeight="1" x14ac:dyDescent="0.25">
      <c r="A172" s="98" t="s">
        <v>236</v>
      </c>
      <c r="B172" s="103" t="s">
        <v>15</v>
      </c>
      <c r="C172" s="101"/>
      <c r="D172" s="80">
        <v>4263</v>
      </c>
      <c r="E172" s="100"/>
    </row>
    <row r="173" spans="1:8" ht="87.75" customHeight="1" x14ac:dyDescent="0.25">
      <c r="A173" s="98" t="s">
        <v>237</v>
      </c>
      <c r="B173" s="103" t="s">
        <v>22</v>
      </c>
      <c r="C173" s="101"/>
      <c r="D173" s="80">
        <v>3393</v>
      </c>
      <c r="E173" s="100"/>
      <c r="H173" s="10"/>
    </row>
    <row r="174" spans="1:8" ht="70.5" customHeight="1" x14ac:dyDescent="0.25">
      <c r="A174" s="98" t="s">
        <v>384</v>
      </c>
      <c r="B174" s="103" t="s">
        <v>385</v>
      </c>
      <c r="C174" s="101"/>
      <c r="D174" s="80">
        <v>618</v>
      </c>
      <c r="E174" s="100"/>
      <c r="H174" s="10"/>
    </row>
    <row r="175" spans="1:8" ht="68.25" customHeight="1" x14ac:dyDescent="0.25">
      <c r="A175" s="98" t="s">
        <v>337</v>
      </c>
      <c r="B175" s="99" t="s">
        <v>338</v>
      </c>
      <c r="C175" s="101"/>
      <c r="D175" s="80">
        <v>1515</v>
      </c>
      <c r="E175" s="100"/>
    </row>
    <row r="176" spans="1:8" ht="69.75" customHeight="1" x14ac:dyDescent="0.25">
      <c r="A176" s="98" t="s">
        <v>74</v>
      </c>
      <c r="B176" s="99" t="s">
        <v>339</v>
      </c>
      <c r="C176" s="101"/>
      <c r="D176" s="80">
        <v>64859</v>
      </c>
      <c r="E176" s="100"/>
    </row>
    <row r="177" spans="1:8" ht="42" customHeight="1" x14ac:dyDescent="0.25">
      <c r="A177" s="98" t="s">
        <v>75</v>
      </c>
      <c r="B177" s="99" t="s">
        <v>55</v>
      </c>
      <c r="C177" s="101"/>
      <c r="D177" s="80">
        <v>45</v>
      </c>
      <c r="E177" s="100"/>
    </row>
    <row r="178" spans="1:8" ht="88.5" customHeight="1" x14ac:dyDescent="0.25">
      <c r="A178" s="98" t="s">
        <v>238</v>
      </c>
      <c r="B178" s="99" t="s">
        <v>216</v>
      </c>
      <c r="C178" s="101"/>
      <c r="D178" s="80">
        <v>4120</v>
      </c>
      <c r="E178" s="100"/>
    </row>
    <row r="179" spans="1:8" ht="40.5" customHeight="1" x14ac:dyDescent="0.25">
      <c r="A179" s="98" t="s">
        <v>239</v>
      </c>
      <c r="B179" s="99" t="s">
        <v>7</v>
      </c>
      <c r="C179" s="101"/>
      <c r="D179" s="79">
        <v>-12</v>
      </c>
      <c r="E179" s="100"/>
    </row>
    <row r="180" spans="1:8" ht="23.25" customHeight="1" x14ac:dyDescent="0.25">
      <c r="A180" s="82" t="s">
        <v>440</v>
      </c>
      <c r="B180" s="77" t="s">
        <v>380</v>
      </c>
      <c r="C180" s="101"/>
      <c r="D180" s="79">
        <v>7</v>
      </c>
      <c r="E180" s="100"/>
    </row>
    <row r="181" spans="1:8" ht="56.25" customHeight="1" x14ac:dyDescent="0.25">
      <c r="A181" s="96" t="s">
        <v>297</v>
      </c>
      <c r="B181" s="96" t="s">
        <v>2</v>
      </c>
      <c r="C181" s="101"/>
      <c r="D181" s="86">
        <f>SUM(D171:D180)</f>
        <v>79613</v>
      </c>
      <c r="E181" s="100"/>
    </row>
    <row r="182" spans="1:8" ht="90.75" customHeight="1" x14ac:dyDescent="0.25">
      <c r="A182" s="99" t="s">
        <v>441</v>
      </c>
      <c r="B182" s="99" t="s">
        <v>362</v>
      </c>
      <c r="C182" s="101"/>
      <c r="D182" s="80">
        <v>20</v>
      </c>
      <c r="E182" s="100"/>
    </row>
    <row r="183" spans="1:8" ht="51.75" customHeight="1" x14ac:dyDescent="0.25">
      <c r="A183" s="96" t="s">
        <v>442</v>
      </c>
      <c r="B183" s="96" t="s">
        <v>2</v>
      </c>
      <c r="C183" s="101"/>
      <c r="D183" s="86">
        <f>SUM(D182)</f>
        <v>20</v>
      </c>
      <c r="E183" s="100"/>
    </row>
    <row r="184" spans="1:8" ht="19.5" customHeight="1" x14ac:dyDescent="0.25">
      <c r="A184" s="104"/>
      <c r="B184" s="104" t="s">
        <v>5</v>
      </c>
      <c r="C184" s="86">
        <v>13470473</v>
      </c>
      <c r="D184" s="86">
        <f>D15+D17+D32+D44+D46+D51+D54+D68+D71+D78+D82+D93+D97+D113+D119+D125+D127+D130+D142+D144+D156+D160+D162+D168+D170+D181+D183</f>
        <v>13524683</v>
      </c>
      <c r="E184" s="105">
        <f>D184/C184*100</f>
        <v>100.40243575708143</v>
      </c>
    </row>
    <row r="185" spans="1:8" s="2" customFormat="1" ht="33" hidden="1" x14ac:dyDescent="0.25">
      <c r="A185" s="89" t="s">
        <v>115</v>
      </c>
      <c r="B185" s="90" t="s">
        <v>93</v>
      </c>
      <c r="C185" s="92"/>
      <c r="D185" s="92"/>
      <c r="E185" s="93" t="e">
        <f>D185/C185*100</f>
        <v>#DIV/0!</v>
      </c>
    </row>
    <row r="186" spans="1:8" s="2" customFormat="1" ht="40.5" customHeight="1" x14ac:dyDescent="0.25">
      <c r="A186" s="98" t="s">
        <v>158</v>
      </c>
      <c r="B186" s="99" t="s">
        <v>159</v>
      </c>
      <c r="C186" s="80">
        <v>899091</v>
      </c>
      <c r="D186" s="80">
        <v>899091</v>
      </c>
      <c r="E186" s="106">
        <f>D186/C186*100</f>
        <v>100</v>
      </c>
    </row>
    <row r="187" spans="1:8" s="2" customFormat="1" ht="21" customHeight="1" x14ac:dyDescent="0.25">
      <c r="A187" s="98" t="s">
        <v>116</v>
      </c>
      <c r="B187" s="99" t="s">
        <v>94</v>
      </c>
      <c r="C187" s="80">
        <v>5184</v>
      </c>
      <c r="D187" s="80">
        <v>5184</v>
      </c>
      <c r="E187" s="106">
        <f t="shared" ref="E187:E196" si="0">D187/C187*100</f>
        <v>100</v>
      </c>
    </row>
    <row r="188" spans="1:8" s="2" customFormat="1" ht="16.5" hidden="1" x14ac:dyDescent="0.25">
      <c r="A188" s="89" t="s">
        <v>117</v>
      </c>
      <c r="B188" s="90" t="s">
        <v>99</v>
      </c>
      <c r="C188" s="92"/>
      <c r="D188" s="92"/>
      <c r="E188" s="93" t="e">
        <f t="shared" si="0"/>
        <v>#DIV/0!</v>
      </c>
      <c r="H188" s="17"/>
    </row>
    <row r="189" spans="1:8" s="2" customFormat="1" ht="54" customHeight="1" x14ac:dyDescent="0.25">
      <c r="A189" s="98" t="s">
        <v>118</v>
      </c>
      <c r="B189" s="99" t="s">
        <v>101</v>
      </c>
      <c r="C189" s="80">
        <v>109973</v>
      </c>
      <c r="D189" s="80">
        <v>109973</v>
      </c>
      <c r="E189" s="106">
        <f t="shared" si="0"/>
        <v>100</v>
      </c>
      <c r="H189" s="18"/>
    </row>
    <row r="190" spans="1:8" s="2" customFormat="1" ht="25.5" customHeight="1" x14ac:dyDescent="0.25">
      <c r="A190" s="98" t="s">
        <v>123</v>
      </c>
      <c r="B190" s="99" t="s">
        <v>104</v>
      </c>
      <c r="C190" s="80">
        <v>7936</v>
      </c>
      <c r="D190" s="80">
        <v>7936</v>
      </c>
      <c r="E190" s="106">
        <f t="shared" si="0"/>
        <v>100</v>
      </c>
      <c r="H190" s="17"/>
    </row>
    <row r="191" spans="1:8" s="2" customFormat="1" ht="33" hidden="1" x14ac:dyDescent="0.25">
      <c r="A191" s="89" t="s">
        <v>288</v>
      </c>
      <c r="B191" s="90" t="s">
        <v>105</v>
      </c>
      <c r="C191" s="92"/>
      <c r="D191" s="92"/>
      <c r="E191" s="93"/>
      <c r="H191" s="17"/>
    </row>
    <row r="192" spans="1:8" s="2" customFormat="1" ht="49.5" hidden="1" x14ac:dyDescent="0.25">
      <c r="A192" s="89" t="s">
        <v>119</v>
      </c>
      <c r="B192" s="90" t="s">
        <v>106</v>
      </c>
      <c r="C192" s="92"/>
      <c r="D192" s="92"/>
      <c r="E192" s="93"/>
      <c r="H192" s="18"/>
    </row>
    <row r="193" spans="1:9" s="22" customFormat="1" ht="38.25" customHeight="1" x14ac:dyDescent="0.25">
      <c r="A193" s="98" t="s">
        <v>120</v>
      </c>
      <c r="B193" s="99" t="s">
        <v>110</v>
      </c>
      <c r="C193" s="80"/>
      <c r="D193" s="80">
        <v>66</v>
      </c>
      <c r="E193" s="106"/>
      <c r="H193" s="23"/>
    </row>
    <row r="194" spans="1:9" s="2" customFormat="1" ht="73.5" customHeight="1" x14ac:dyDescent="0.25">
      <c r="A194" s="98" t="s">
        <v>121</v>
      </c>
      <c r="B194" s="99" t="s">
        <v>107</v>
      </c>
      <c r="C194" s="80"/>
      <c r="D194" s="80">
        <v>-4276</v>
      </c>
      <c r="E194" s="106"/>
      <c r="H194" s="18"/>
    </row>
    <row r="195" spans="1:9" s="22" customFormat="1" ht="49.5" hidden="1" x14ac:dyDescent="0.25">
      <c r="A195" s="89" t="s">
        <v>122</v>
      </c>
      <c r="B195" s="90" t="s">
        <v>108</v>
      </c>
      <c r="C195" s="92"/>
      <c r="D195" s="92"/>
      <c r="E195" s="93"/>
      <c r="H195" s="23"/>
    </row>
    <row r="196" spans="1:9" s="22" customFormat="1" ht="52.5" customHeight="1" x14ac:dyDescent="0.25">
      <c r="A196" s="96" t="s">
        <v>84</v>
      </c>
      <c r="B196" s="96" t="s">
        <v>2</v>
      </c>
      <c r="C196" s="86">
        <f>SUM(C185:C195)</f>
        <v>1022184</v>
      </c>
      <c r="D196" s="86">
        <f>SUM(D185:D195)</f>
        <v>1017974</v>
      </c>
      <c r="E196" s="105">
        <f t="shared" si="0"/>
        <v>99.588136773809794</v>
      </c>
      <c r="H196" s="56"/>
      <c r="I196" s="57"/>
    </row>
    <row r="197" spans="1:9" s="2" customFormat="1" ht="38.25" customHeight="1" x14ac:dyDescent="0.25">
      <c r="A197" s="98" t="s">
        <v>170</v>
      </c>
      <c r="B197" s="99" t="s">
        <v>98</v>
      </c>
      <c r="C197" s="80">
        <v>253218</v>
      </c>
      <c r="D197" s="80">
        <v>253218</v>
      </c>
      <c r="E197" s="106">
        <f t="shared" ref="E197:E207" si="1">D197/C197*100</f>
        <v>100</v>
      </c>
      <c r="H197" s="18"/>
    </row>
    <row r="198" spans="1:9" s="22" customFormat="1" ht="72.75" customHeight="1" x14ac:dyDescent="0.25">
      <c r="A198" s="98" t="s">
        <v>124</v>
      </c>
      <c r="B198" s="99" t="s">
        <v>103</v>
      </c>
      <c r="C198" s="80">
        <v>727759</v>
      </c>
      <c r="D198" s="80">
        <v>724771</v>
      </c>
      <c r="E198" s="106">
        <f t="shared" si="1"/>
        <v>99.589424521029628</v>
      </c>
      <c r="H198" s="23"/>
    </row>
    <row r="199" spans="1:9" s="22" customFormat="1" ht="117.75" customHeight="1" x14ac:dyDescent="0.25">
      <c r="A199" s="98" t="s">
        <v>240</v>
      </c>
      <c r="B199" s="99" t="s">
        <v>241</v>
      </c>
      <c r="C199" s="80">
        <v>4356</v>
      </c>
      <c r="D199" s="80"/>
      <c r="E199" s="106">
        <f t="shared" si="1"/>
        <v>0</v>
      </c>
      <c r="H199" s="23"/>
    </row>
    <row r="200" spans="1:9" s="22" customFormat="1" ht="84" customHeight="1" x14ac:dyDescent="0.25">
      <c r="A200" s="98" t="s">
        <v>125</v>
      </c>
      <c r="B200" s="99" t="s">
        <v>141</v>
      </c>
      <c r="C200" s="80">
        <v>3919</v>
      </c>
      <c r="D200" s="80">
        <v>3868</v>
      </c>
      <c r="E200" s="106">
        <f t="shared" si="1"/>
        <v>98.698647614187294</v>
      </c>
      <c r="H200" s="23"/>
    </row>
    <row r="201" spans="1:9" s="22" customFormat="1" ht="21.75" customHeight="1" x14ac:dyDescent="0.25">
      <c r="A201" s="98" t="s">
        <v>126</v>
      </c>
      <c r="B201" s="99" t="s">
        <v>104</v>
      </c>
      <c r="C201" s="80">
        <v>7220</v>
      </c>
      <c r="D201" s="80">
        <v>3546</v>
      </c>
      <c r="E201" s="106">
        <f t="shared" si="1"/>
        <v>49.113573407202217</v>
      </c>
      <c r="H201" s="23"/>
    </row>
    <row r="202" spans="1:9" s="2" customFormat="1" ht="35.25" customHeight="1" x14ac:dyDescent="0.25">
      <c r="A202" s="98" t="s">
        <v>127</v>
      </c>
      <c r="B202" s="99" t="s">
        <v>105</v>
      </c>
      <c r="C202" s="80">
        <v>167673</v>
      </c>
      <c r="D202" s="80">
        <v>61814</v>
      </c>
      <c r="E202" s="106">
        <f t="shared" si="1"/>
        <v>36.865804273794829</v>
      </c>
      <c r="H202" s="18"/>
    </row>
    <row r="203" spans="1:9" s="2" customFormat="1" ht="53.25" customHeight="1" x14ac:dyDescent="0.25">
      <c r="A203" s="98" t="s">
        <v>308</v>
      </c>
      <c r="B203" s="99" t="s">
        <v>307</v>
      </c>
      <c r="C203" s="80"/>
      <c r="D203" s="80">
        <v>-2901</v>
      </c>
      <c r="E203" s="106"/>
      <c r="H203" s="18"/>
    </row>
    <row r="204" spans="1:9" s="2" customFormat="1" ht="54" customHeight="1" x14ac:dyDescent="0.25">
      <c r="A204" s="98" t="s">
        <v>175</v>
      </c>
      <c r="B204" s="99" t="s">
        <v>108</v>
      </c>
      <c r="C204" s="80"/>
      <c r="D204" s="80">
        <v>-40910</v>
      </c>
      <c r="E204" s="106"/>
      <c r="H204" s="18"/>
    </row>
    <row r="205" spans="1:9" s="22" customFormat="1" ht="72.75" customHeight="1" x14ac:dyDescent="0.25">
      <c r="A205" s="96" t="s">
        <v>85</v>
      </c>
      <c r="B205" s="96" t="s">
        <v>2</v>
      </c>
      <c r="C205" s="86">
        <f>SUM(C197:C204)</f>
        <v>1164145</v>
      </c>
      <c r="D205" s="86">
        <f>SUM(D197:D204)</f>
        <v>1003406</v>
      </c>
      <c r="E205" s="105">
        <f t="shared" si="1"/>
        <v>86.192527563147209</v>
      </c>
      <c r="H205" s="58"/>
    </row>
    <row r="206" spans="1:9" s="2" customFormat="1" ht="29.25" customHeight="1" x14ac:dyDescent="0.25">
      <c r="A206" s="98" t="s">
        <v>128</v>
      </c>
      <c r="B206" s="99" t="s">
        <v>99</v>
      </c>
      <c r="C206" s="80">
        <v>1696</v>
      </c>
      <c r="D206" s="80">
        <v>1696</v>
      </c>
      <c r="E206" s="106">
        <f t="shared" si="1"/>
        <v>100</v>
      </c>
      <c r="H206" s="18"/>
    </row>
    <row r="207" spans="1:9" s="22" customFormat="1" ht="54.75" customHeight="1" x14ac:dyDescent="0.25">
      <c r="A207" s="96" t="s">
        <v>86</v>
      </c>
      <c r="B207" s="96" t="s">
        <v>2</v>
      </c>
      <c r="C207" s="86">
        <f>C206</f>
        <v>1696</v>
      </c>
      <c r="D207" s="86">
        <f>D206</f>
        <v>1696</v>
      </c>
      <c r="E207" s="105">
        <f t="shared" si="1"/>
        <v>100</v>
      </c>
      <c r="H207" s="23"/>
    </row>
    <row r="208" spans="1:9" s="2" customFormat="1" ht="88.5" customHeight="1" x14ac:dyDescent="0.25">
      <c r="A208" s="98" t="s">
        <v>130</v>
      </c>
      <c r="B208" s="99" t="s">
        <v>95</v>
      </c>
      <c r="C208" s="80">
        <v>1404069</v>
      </c>
      <c r="D208" s="80">
        <v>1347114</v>
      </c>
      <c r="E208" s="106">
        <f t="shared" ref="E208:E302" si="2">D208/C208*100</f>
        <v>95.943575422575393</v>
      </c>
      <c r="H208" s="18"/>
    </row>
    <row r="209" spans="1:8" s="2" customFormat="1" ht="99" hidden="1" x14ac:dyDescent="0.25">
      <c r="A209" s="89" t="s">
        <v>131</v>
      </c>
      <c r="B209" s="90" t="s">
        <v>97</v>
      </c>
      <c r="C209" s="92"/>
      <c r="D209" s="92"/>
      <c r="E209" s="93" t="e">
        <f t="shared" si="2"/>
        <v>#DIV/0!</v>
      </c>
      <c r="H209" s="18"/>
    </row>
    <row r="210" spans="1:8" s="2" customFormat="1" ht="21" customHeight="1" x14ac:dyDescent="0.25">
      <c r="A210" s="98" t="s">
        <v>129</v>
      </c>
      <c r="B210" s="99" t="s">
        <v>99</v>
      </c>
      <c r="C210" s="80">
        <v>62297</v>
      </c>
      <c r="D210" s="80">
        <v>62297</v>
      </c>
      <c r="E210" s="106">
        <f t="shared" si="2"/>
        <v>100</v>
      </c>
      <c r="H210" s="18"/>
    </row>
    <row r="211" spans="1:8" s="2" customFormat="1" ht="55.5" customHeight="1" x14ac:dyDescent="0.25">
      <c r="A211" s="98" t="s">
        <v>309</v>
      </c>
      <c r="B211" s="99" t="s">
        <v>101</v>
      </c>
      <c r="C211" s="80">
        <v>109666</v>
      </c>
      <c r="D211" s="80">
        <v>109204</v>
      </c>
      <c r="E211" s="106">
        <f t="shared" si="2"/>
        <v>99.578720843287812</v>
      </c>
      <c r="H211" s="18"/>
    </row>
    <row r="212" spans="1:8" s="2" customFormat="1" ht="33" x14ac:dyDescent="0.25">
      <c r="A212" s="98" t="s">
        <v>174</v>
      </c>
      <c r="B212" s="99" t="s">
        <v>105</v>
      </c>
      <c r="C212" s="80">
        <v>1505451</v>
      </c>
      <c r="D212" s="80">
        <v>1409819</v>
      </c>
      <c r="E212" s="106">
        <f t="shared" si="2"/>
        <v>93.647617889921364</v>
      </c>
      <c r="H212" s="18"/>
    </row>
    <row r="213" spans="1:8" s="22" customFormat="1" ht="33" hidden="1" x14ac:dyDescent="0.25">
      <c r="A213" s="89" t="s">
        <v>252</v>
      </c>
      <c r="B213" s="90" t="s">
        <v>110</v>
      </c>
      <c r="C213" s="92"/>
      <c r="D213" s="92"/>
      <c r="E213" s="93"/>
      <c r="H213" s="23"/>
    </row>
    <row r="214" spans="1:8" s="2" customFormat="1" ht="49.5" hidden="1" x14ac:dyDescent="0.25">
      <c r="A214" s="89" t="s">
        <v>251</v>
      </c>
      <c r="B214" s="90" t="s">
        <v>108</v>
      </c>
      <c r="C214" s="92"/>
      <c r="D214" s="92"/>
      <c r="E214" s="93"/>
      <c r="H214" s="18"/>
    </row>
    <row r="215" spans="1:8" s="22" customFormat="1" ht="69.75" customHeight="1" x14ac:dyDescent="0.25">
      <c r="A215" s="96" t="s">
        <v>298</v>
      </c>
      <c r="B215" s="96" t="s">
        <v>2</v>
      </c>
      <c r="C215" s="86">
        <f>SUM(C208:C214)</f>
        <v>3081483</v>
      </c>
      <c r="D215" s="86">
        <f>SUM(D208:D214)</f>
        <v>2928434</v>
      </c>
      <c r="E215" s="105">
        <f t="shared" si="2"/>
        <v>95.033268072548182</v>
      </c>
      <c r="H215" s="58"/>
    </row>
    <row r="216" spans="1:8" s="2" customFormat="1" ht="16.5" hidden="1" x14ac:dyDescent="0.25">
      <c r="A216" s="89" t="s">
        <v>340</v>
      </c>
      <c r="B216" s="90" t="s">
        <v>94</v>
      </c>
      <c r="C216" s="92"/>
      <c r="D216" s="92"/>
      <c r="E216" s="93" t="e">
        <f t="shared" si="2"/>
        <v>#DIV/0!</v>
      </c>
      <c r="H216" s="47"/>
    </row>
    <row r="217" spans="1:8" s="2" customFormat="1" ht="33" hidden="1" x14ac:dyDescent="0.25">
      <c r="A217" s="89" t="s">
        <v>303</v>
      </c>
      <c r="B217" s="90" t="s">
        <v>304</v>
      </c>
      <c r="C217" s="92"/>
      <c r="D217" s="92"/>
      <c r="E217" s="93" t="e">
        <f t="shared" si="2"/>
        <v>#DIV/0!</v>
      </c>
      <c r="H217" s="47"/>
    </row>
    <row r="218" spans="1:8" s="2" customFormat="1" ht="51" customHeight="1" x14ac:dyDescent="0.25">
      <c r="A218" s="98" t="s">
        <v>132</v>
      </c>
      <c r="B218" s="99" t="s">
        <v>111</v>
      </c>
      <c r="C218" s="80">
        <v>3600</v>
      </c>
      <c r="D218" s="80">
        <v>3600</v>
      </c>
      <c r="E218" s="106">
        <f t="shared" si="2"/>
        <v>100</v>
      </c>
      <c r="H218" s="18"/>
    </row>
    <row r="219" spans="1:8" s="2" customFormat="1" ht="33" x14ac:dyDescent="0.25">
      <c r="A219" s="98" t="s">
        <v>171</v>
      </c>
      <c r="B219" s="99" t="s">
        <v>162</v>
      </c>
      <c r="C219" s="80">
        <v>30630</v>
      </c>
      <c r="D219" s="80">
        <v>30630</v>
      </c>
      <c r="E219" s="106">
        <f t="shared" si="2"/>
        <v>100</v>
      </c>
      <c r="H219" s="18"/>
    </row>
    <row r="220" spans="1:8" s="2" customFormat="1" ht="35.25" customHeight="1" x14ac:dyDescent="0.25">
      <c r="A220" s="98" t="s">
        <v>392</v>
      </c>
      <c r="B220" s="99" t="s">
        <v>393</v>
      </c>
      <c r="C220" s="80">
        <v>56818</v>
      </c>
      <c r="D220" s="80">
        <v>56818</v>
      </c>
      <c r="E220" s="106">
        <f t="shared" si="2"/>
        <v>100</v>
      </c>
      <c r="H220" s="18"/>
    </row>
    <row r="221" spans="1:8" s="2" customFormat="1" ht="37.5" customHeight="1" x14ac:dyDescent="0.25">
      <c r="A221" s="98" t="s">
        <v>289</v>
      </c>
      <c r="B221" s="99" t="s">
        <v>283</v>
      </c>
      <c r="C221" s="80">
        <v>2569</v>
      </c>
      <c r="D221" s="80">
        <v>2569</v>
      </c>
      <c r="E221" s="106">
        <f t="shared" si="2"/>
        <v>100</v>
      </c>
      <c r="H221" s="18"/>
    </row>
    <row r="222" spans="1:8" s="2" customFormat="1" ht="19.5" customHeight="1" x14ac:dyDescent="0.25">
      <c r="A222" s="98" t="s">
        <v>133</v>
      </c>
      <c r="B222" s="99" t="s">
        <v>99</v>
      </c>
      <c r="C222" s="80">
        <f>3000+13365</f>
        <v>16365</v>
      </c>
      <c r="D222" s="80">
        <v>13088</v>
      </c>
      <c r="E222" s="106">
        <f t="shared" si="2"/>
        <v>79.975557592422859</v>
      </c>
      <c r="H222" s="18"/>
    </row>
    <row r="223" spans="1:8" s="2" customFormat="1" ht="52.5" customHeight="1" x14ac:dyDescent="0.25">
      <c r="A223" s="98" t="s">
        <v>290</v>
      </c>
      <c r="B223" s="99" t="s">
        <v>284</v>
      </c>
      <c r="C223" s="80">
        <v>8000</v>
      </c>
      <c r="D223" s="80">
        <v>8000</v>
      </c>
      <c r="E223" s="106">
        <f t="shared" si="2"/>
        <v>100</v>
      </c>
      <c r="H223" s="18"/>
    </row>
    <row r="224" spans="1:8" s="2" customFormat="1" ht="33" x14ac:dyDescent="0.25">
      <c r="A224" s="98" t="s">
        <v>134</v>
      </c>
      <c r="B224" s="99" t="s">
        <v>105</v>
      </c>
      <c r="C224" s="80">
        <v>7501</v>
      </c>
      <c r="D224" s="80">
        <v>7500</v>
      </c>
      <c r="E224" s="106">
        <f t="shared" si="2"/>
        <v>99.986668444207439</v>
      </c>
      <c r="H224" s="18"/>
    </row>
    <row r="225" spans="1:8" s="2" customFormat="1" ht="49.5" x14ac:dyDescent="0.25">
      <c r="A225" s="98" t="s">
        <v>343</v>
      </c>
      <c r="B225" s="99" t="s">
        <v>344</v>
      </c>
      <c r="C225" s="80"/>
      <c r="D225" s="80">
        <v>574</v>
      </c>
      <c r="E225" s="106"/>
      <c r="H225" s="18"/>
    </row>
    <row r="226" spans="1:8" s="2" customFormat="1" ht="49.5" hidden="1" x14ac:dyDescent="0.25">
      <c r="A226" s="89" t="s">
        <v>177</v>
      </c>
      <c r="B226" s="90" t="s">
        <v>114</v>
      </c>
      <c r="C226" s="92"/>
      <c r="D226" s="92"/>
      <c r="E226" s="93"/>
      <c r="H226" s="18"/>
    </row>
    <row r="227" spans="1:8" s="2" customFormat="1" ht="49.5" hidden="1" x14ac:dyDescent="0.25">
      <c r="A227" s="89" t="s">
        <v>178</v>
      </c>
      <c r="B227" s="90" t="s">
        <v>163</v>
      </c>
      <c r="C227" s="92"/>
      <c r="D227" s="92"/>
      <c r="E227" s="93" t="e">
        <f t="shared" si="2"/>
        <v>#DIV/0!</v>
      </c>
      <c r="H227" s="18"/>
    </row>
    <row r="228" spans="1:8" s="2" customFormat="1" ht="49.5" hidden="1" x14ac:dyDescent="0.25">
      <c r="A228" s="89" t="s">
        <v>192</v>
      </c>
      <c r="B228" s="90" t="s">
        <v>106</v>
      </c>
      <c r="C228" s="92"/>
      <c r="D228" s="92"/>
      <c r="E228" s="93"/>
      <c r="H228" s="18"/>
    </row>
    <row r="229" spans="1:8" s="2" customFormat="1" ht="49.5" hidden="1" x14ac:dyDescent="0.25">
      <c r="A229" s="89" t="s">
        <v>191</v>
      </c>
      <c r="B229" s="90" t="s">
        <v>108</v>
      </c>
      <c r="C229" s="92"/>
      <c r="D229" s="92"/>
      <c r="E229" s="93"/>
      <c r="H229" s="18"/>
    </row>
    <row r="230" spans="1:8" s="22" customFormat="1" ht="57.75" customHeight="1" x14ac:dyDescent="0.25">
      <c r="A230" s="96" t="s">
        <v>299</v>
      </c>
      <c r="B230" s="96" t="s">
        <v>2</v>
      </c>
      <c r="C230" s="86">
        <f>SUM(C216:C229)</f>
        <v>125483</v>
      </c>
      <c r="D230" s="86">
        <f>SUM(D216:D229)</f>
        <v>122779</v>
      </c>
      <c r="E230" s="105">
        <f t="shared" si="2"/>
        <v>97.845126431468813</v>
      </c>
      <c r="H230" s="23"/>
    </row>
    <row r="231" spans="1:8" s="2" customFormat="1" ht="82.5" hidden="1" x14ac:dyDescent="0.25">
      <c r="A231" s="89" t="s">
        <v>173</v>
      </c>
      <c r="B231" s="90" t="s">
        <v>164</v>
      </c>
      <c r="C231" s="92"/>
      <c r="D231" s="92"/>
      <c r="E231" s="93" t="e">
        <f>D231/C231*100</f>
        <v>#DIV/0!</v>
      </c>
      <c r="H231" s="18"/>
    </row>
    <row r="232" spans="1:8" s="2" customFormat="1" ht="71.25" customHeight="1" x14ac:dyDescent="0.25">
      <c r="A232" s="98" t="s">
        <v>172</v>
      </c>
      <c r="B232" s="99" t="s">
        <v>165</v>
      </c>
      <c r="C232" s="80">
        <v>351377</v>
      </c>
      <c r="D232" s="80">
        <v>340561</v>
      </c>
      <c r="E232" s="106">
        <f t="shared" si="2"/>
        <v>96.9218247067964</v>
      </c>
      <c r="H232" s="18"/>
    </row>
    <row r="233" spans="1:8" s="2" customFormat="1" ht="83.25" hidden="1" x14ac:dyDescent="0.3">
      <c r="A233" s="89" t="s">
        <v>291</v>
      </c>
      <c r="B233" s="90" t="s">
        <v>446</v>
      </c>
      <c r="C233" s="92"/>
      <c r="D233" s="92"/>
      <c r="E233" s="93" t="e">
        <f t="shared" si="2"/>
        <v>#DIV/0!</v>
      </c>
      <c r="H233" s="18"/>
    </row>
    <row r="234" spans="1:8" s="2" customFormat="1" ht="57" customHeight="1" x14ac:dyDescent="0.25">
      <c r="A234" s="98" t="s">
        <v>292</v>
      </c>
      <c r="B234" s="99" t="s">
        <v>285</v>
      </c>
      <c r="C234" s="80">
        <v>383194</v>
      </c>
      <c r="D234" s="80">
        <v>372519</v>
      </c>
      <c r="E234" s="106">
        <f t="shared" si="2"/>
        <v>97.214204815315469</v>
      </c>
      <c r="H234" s="18"/>
    </row>
    <row r="235" spans="1:8" s="2" customFormat="1" ht="16.5" x14ac:dyDescent="0.25">
      <c r="A235" s="98" t="s">
        <v>135</v>
      </c>
      <c r="B235" s="99" t="s">
        <v>99</v>
      </c>
      <c r="C235" s="80">
        <f>131377</f>
        <v>131377</v>
      </c>
      <c r="D235" s="80">
        <v>120316</v>
      </c>
      <c r="E235" s="106">
        <f t="shared" si="2"/>
        <v>91.58071808611858</v>
      </c>
      <c r="H235" s="18"/>
    </row>
    <row r="236" spans="1:8" s="2" customFormat="1" ht="36.75" customHeight="1" x14ac:dyDescent="0.25">
      <c r="A236" s="98" t="s">
        <v>136</v>
      </c>
      <c r="B236" s="99" t="s">
        <v>100</v>
      </c>
      <c r="C236" s="80">
        <v>299604</v>
      </c>
      <c r="D236" s="80">
        <v>297635</v>
      </c>
      <c r="E236" s="106">
        <f t="shared" si="2"/>
        <v>99.342799161559924</v>
      </c>
      <c r="H236" s="18"/>
    </row>
    <row r="237" spans="1:8" s="2" customFormat="1" ht="16.5" x14ac:dyDescent="0.25">
      <c r="A237" s="98" t="s">
        <v>137</v>
      </c>
      <c r="B237" s="99" t="s">
        <v>104</v>
      </c>
      <c r="C237" s="80">
        <v>5834035</v>
      </c>
      <c r="D237" s="80">
        <v>5824220</v>
      </c>
      <c r="E237" s="106">
        <f t="shared" si="2"/>
        <v>99.831763093639296</v>
      </c>
      <c r="H237" s="18"/>
    </row>
    <row r="238" spans="1:8" s="2" customFormat="1" ht="171" customHeight="1" x14ac:dyDescent="0.25">
      <c r="A238" s="98" t="s">
        <v>341</v>
      </c>
      <c r="B238" s="99" t="s">
        <v>447</v>
      </c>
      <c r="C238" s="80">
        <v>5390</v>
      </c>
      <c r="D238" s="80">
        <v>5098</v>
      </c>
      <c r="E238" s="106">
        <f t="shared" si="2"/>
        <v>94.582560296846012</v>
      </c>
      <c r="H238" s="18"/>
    </row>
    <row r="239" spans="1:8" s="2" customFormat="1" ht="90" customHeight="1" x14ac:dyDescent="0.25">
      <c r="A239" s="98" t="s">
        <v>305</v>
      </c>
      <c r="B239" s="99" t="s">
        <v>306</v>
      </c>
      <c r="C239" s="80">
        <v>19624</v>
      </c>
      <c r="D239" s="80">
        <v>18898</v>
      </c>
      <c r="E239" s="106">
        <f t="shared" si="2"/>
        <v>96.300448430493262</v>
      </c>
      <c r="H239" s="18"/>
    </row>
    <row r="240" spans="1:8" s="2" customFormat="1" ht="36" customHeight="1" x14ac:dyDescent="0.25">
      <c r="A240" s="98" t="s">
        <v>179</v>
      </c>
      <c r="B240" s="99" t="s">
        <v>105</v>
      </c>
      <c r="C240" s="80">
        <v>217627</v>
      </c>
      <c r="D240" s="80">
        <v>212110</v>
      </c>
      <c r="E240" s="106">
        <f t="shared" si="2"/>
        <v>97.464928524493743</v>
      </c>
      <c r="H240" s="18"/>
    </row>
    <row r="241" spans="1:9" s="22" customFormat="1" ht="49.5" x14ac:dyDescent="0.25">
      <c r="A241" s="98" t="s">
        <v>181</v>
      </c>
      <c r="B241" s="99" t="s">
        <v>106</v>
      </c>
      <c r="C241" s="80"/>
      <c r="D241" s="80">
        <v>775</v>
      </c>
      <c r="E241" s="106"/>
      <c r="H241" s="23"/>
    </row>
    <row r="242" spans="1:9" s="2" customFormat="1" ht="49.5" x14ac:dyDescent="0.25">
      <c r="A242" s="98" t="s">
        <v>180</v>
      </c>
      <c r="B242" s="99" t="s">
        <v>109</v>
      </c>
      <c r="C242" s="80"/>
      <c r="D242" s="80">
        <v>5</v>
      </c>
      <c r="E242" s="106"/>
      <c r="H242" s="18"/>
    </row>
    <row r="243" spans="1:9" s="22" customFormat="1" ht="37.5" customHeight="1" x14ac:dyDescent="0.25">
      <c r="A243" s="98" t="s">
        <v>253</v>
      </c>
      <c r="B243" s="99" t="s">
        <v>110</v>
      </c>
      <c r="C243" s="80"/>
      <c r="D243" s="80">
        <v>2055</v>
      </c>
      <c r="E243" s="106"/>
      <c r="H243" s="23"/>
    </row>
    <row r="244" spans="1:9" s="22" customFormat="1" ht="82.5" hidden="1" x14ac:dyDescent="0.25">
      <c r="A244" s="89" t="s">
        <v>346</v>
      </c>
      <c r="B244" s="90" t="s">
        <v>345</v>
      </c>
      <c r="C244" s="92"/>
      <c r="D244" s="92"/>
      <c r="E244" s="93"/>
      <c r="H244" s="23"/>
    </row>
    <row r="245" spans="1:9" s="22" customFormat="1" ht="86.25" customHeight="1" x14ac:dyDescent="0.25">
      <c r="A245" s="98" t="s">
        <v>254</v>
      </c>
      <c r="B245" s="99" t="s">
        <v>255</v>
      </c>
      <c r="C245" s="80"/>
      <c r="D245" s="80">
        <v>-95</v>
      </c>
      <c r="E245" s="106"/>
      <c r="H245" s="23"/>
    </row>
    <row r="246" spans="1:9" s="22" customFormat="1" ht="135.75" customHeight="1" x14ac:dyDescent="0.25">
      <c r="A246" s="98" t="s">
        <v>401</v>
      </c>
      <c r="B246" s="99" t="s">
        <v>397</v>
      </c>
      <c r="C246" s="80"/>
      <c r="D246" s="80">
        <v>-154</v>
      </c>
      <c r="E246" s="106"/>
      <c r="H246" s="23"/>
    </row>
    <row r="247" spans="1:9" s="22" customFormat="1" ht="185.25" customHeight="1" x14ac:dyDescent="0.25">
      <c r="A247" s="98" t="s">
        <v>402</v>
      </c>
      <c r="B247" s="99" t="s">
        <v>448</v>
      </c>
      <c r="C247" s="80"/>
      <c r="D247" s="80">
        <v>-13</v>
      </c>
      <c r="E247" s="106"/>
      <c r="H247" s="23"/>
    </row>
    <row r="248" spans="1:9" s="22" customFormat="1" ht="103.5" customHeight="1" x14ac:dyDescent="0.25">
      <c r="A248" s="98" t="s">
        <v>403</v>
      </c>
      <c r="B248" s="99" t="s">
        <v>398</v>
      </c>
      <c r="C248" s="80"/>
      <c r="D248" s="80">
        <v>-74</v>
      </c>
      <c r="E248" s="106"/>
      <c r="H248" s="23"/>
    </row>
    <row r="249" spans="1:9" s="2" customFormat="1" ht="53.25" customHeight="1" x14ac:dyDescent="0.25">
      <c r="A249" s="98" t="s">
        <v>182</v>
      </c>
      <c r="B249" s="99" t="s">
        <v>108</v>
      </c>
      <c r="C249" s="80"/>
      <c r="D249" s="80">
        <v>-69877</v>
      </c>
      <c r="E249" s="106"/>
      <c r="H249" s="18"/>
    </row>
    <row r="250" spans="1:9" s="22" customFormat="1" ht="49.5" x14ac:dyDescent="0.25">
      <c r="A250" s="96" t="s">
        <v>88</v>
      </c>
      <c r="B250" s="96" t="s">
        <v>2</v>
      </c>
      <c r="C250" s="86">
        <f>SUM(C231:C249)</f>
        <v>7242228</v>
      </c>
      <c r="D250" s="86">
        <f>SUM(D231:D249)</f>
        <v>7123979</v>
      </c>
      <c r="E250" s="105">
        <f t="shared" si="2"/>
        <v>98.367228979811188</v>
      </c>
      <c r="H250" s="23"/>
      <c r="I250" s="59"/>
    </row>
    <row r="251" spans="1:9" s="2" customFormat="1" ht="82.5" hidden="1" x14ac:dyDescent="0.25">
      <c r="A251" s="89" t="s">
        <v>312</v>
      </c>
      <c r="B251" s="90" t="s">
        <v>95</v>
      </c>
      <c r="C251" s="92"/>
      <c r="D251" s="92"/>
      <c r="E251" s="93" t="e">
        <f t="shared" si="2"/>
        <v>#DIV/0!</v>
      </c>
      <c r="H251" s="18"/>
      <c r="I251" s="48"/>
    </row>
    <row r="252" spans="1:9" s="2" customFormat="1" ht="51" customHeight="1" x14ac:dyDescent="0.25">
      <c r="A252" s="98" t="s">
        <v>138</v>
      </c>
      <c r="B252" s="99" t="s">
        <v>96</v>
      </c>
      <c r="C252" s="80">
        <v>215561</v>
      </c>
      <c r="D252" s="80">
        <v>102800</v>
      </c>
      <c r="E252" s="106">
        <f t="shared" si="2"/>
        <v>47.689517120443867</v>
      </c>
      <c r="H252" s="18"/>
    </row>
    <row r="253" spans="1:9" s="2" customFormat="1" ht="66" hidden="1" x14ac:dyDescent="0.25">
      <c r="A253" s="89" t="s">
        <v>243</v>
      </c>
      <c r="B253" s="90" t="s">
        <v>244</v>
      </c>
      <c r="C253" s="92"/>
      <c r="D253" s="92"/>
      <c r="E253" s="93" t="e">
        <f t="shared" si="2"/>
        <v>#DIV/0!</v>
      </c>
      <c r="H253" s="18"/>
    </row>
    <row r="254" spans="1:9" s="2" customFormat="1" ht="71.25" customHeight="1" x14ac:dyDescent="0.25">
      <c r="A254" s="98" t="s">
        <v>394</v>
      </c>
      <c r="B254" s="99" t="s">
        <v>395</v>
      </c>
      <c r="C254" s="80">
        <v>313599</v>
      </c>
      <c r="D254" s="80">
        <v>243687</v>
      </c>
      <c r="E254" s="106">
        <f t="shared" si="2"/>
        <v>77.706561564290695</v>
      </c>
      <c r="H254" s="18"/>
    </row>
    <row r="255" spans="1:9" s="2" customFormat="1" ht="82.5" hidden="1" x14ac:dyDescent="0.25">
      <c r="A255" s="89" t="s">
        <v>247</v>
      </c>
      <c r="B255" s="90" t="s">
        <v>248</v>
      </c>
      <c r="C255" s="92"/>
      <c r="D255" s="92"/>
      <c r="E255" s="93" t="e">
        <f t="shared" si="2"/>
        <v>#DIV/0!</v>
      </c>
      <c r="H255" s="18"/>
    </row>
    <row r="256" spans="1:9" s="2" customFormat="1" ht="66" hidden="1" x14ac:dyDescent="0.25">
      <c r="A256" s="89" t="s">
        <v>245</v>
      </c>
      <c r="B256" s="90" t="s">
        <v>246</v>
      </c>
      <c r="C256" s="92"/>
      <c r="D256" s="92"/>
      <c r="E256" s="93" t="e">
        <f t="shared" si="2"/>
        <v>#DIV/0!</v>
      </c>
      <c r="H256" s="18"/>
    </row>
    <row r="257" spans="1:9" s="2" customFormat="1" ht="16.5" x14ac:dyDescent="0.25">
      <c r="A257" s="98" t="s">
        <v>139</v>
      </c>
      <c r="B257" s="99" t="s">
        <v>99</v>
      </c>
      <c r="C257" s="80">
        <v>546</v>
      </c>
      <c r="D257" s="80">
        <v>546</v>
      </c>
      <c r="E257" s="106">
        <f t="shared" si="2"/>
        <v>100</v>
      </c>
      <c r="H257" s="18"/>
    </row>
    <row r="258" spans="1:9" s="2" customFormat="1" ht="33" x14ac:dyDescent="0.25">
      <c r="A258" s="98" t="s">
        <v>396</v>
      </c>
      <c r="B258" s="99" t="s">
        <v>105</v>
      </c>
      <c r="C258" s="80">
        <v>38928</v>
      </c>
      <c r="D258" s="80"/>
      <c r="E258" s="106"/>
      <c r="H258" s="18"/>
    </row>
    <row r="259" spans="1:9" s="2" customFormat="1" ht="115.5" hidden="1" x14ac:dyDescent="0.25">
      <c r="A259" s="89" t="s">
        <v>262</v>
      </c>
      <c r="B259" s="90" t="s">
        <v>263</v>
      </c>
      <c r="C259" s="92"/>
      <c r="D259" s="92"/>
      <c r="E259" s="93" t="e">
        <f t="shared" si="2"/>
        <v>#DIV/0!</v>
      </c>
      <c r="H259" s="18"/>
    </row>
    <row r="260" spans="1:9" s="2" customFormat="1" ht="99" hidden="1" x14ac:dyDescent="0.25">
      <c r="A260" s="89" t="s">
        <v>161</v>
      </c>
      <c r="B260" s="90" t="s">
        <v>166</v>
      </c>
      <c r="C260" s="92"/>
      <c r="D260" s="92"/>
      <c r="E260" s="93" t="e">
        <f t="shared" si="2"/>
        <v>#DIV/0!</v>
      </c>
      <c r="H260" s="28"/>
      <c r="I260" s="16"/>
    </row>
    <row r="261" spans="1:9" s="2" customFormat="1" ht="66" hidden="1" x14ac:dyDescent="0.25">
      <c r="A261" s="89" t="s">
        <v>183</v>
      </c>
      <c r="B261" s="90" t="s">
        <v>242</v>
      </c>
      <c r="C261" s="92"/>
      <c r="D261" s="92"/>
      <c r="E261" s="93"/>
      <c r="H261" s="28"/>
      <c r="I261" s="16"/>
    </row>
    <row r="262" spans="1:9" s="2" customFormat="1" ht="72" customHeight="1" x14ac:dyDescent="0.25">
      <c r="A262" s="98" t="s">
        <v>404</v>
      </c>
      <c r="B262" s="99" t="s">
        <v>399</v>
      </c>
      <c r="C262" s="80"/>
      <c r="D262" s="80">
        <v>-1880</v>
      </c>
      <c r="E262" s="106"/>
      <c r="H262" s="28"/>
      <c r="I262" s="16"/>
    </row>
    <row r="263" spans="1:9" s="2" customFormat="1" ht="49.5" hidden="1" x14ac:dyDescent="0.25">
      <c r="A263" s="89" t="s">
        <v>168</v>
      </c>
      <c r="B263" s="90" t="s">
        <v>167</v>
      </c>
      <c r="C263" s="92"/>
      <c r="D263" s="92"/>
      <c r="E263" s="93"/>
      <c r="H263" s="28"/>
    </row>
    <row r="264" spans="1:9" s="22" customFormat="1" ht="68.25" hidden="1" customHeight="1" x14ac:dyDescent="0.25">
      <c r="A264" s="89" t="s">
        <v>169</v>
      </c>
      <c r="B264" s="90" t="s">
        <v>108</v>
      </c>
      <c r="C264" s="92"/>
      <c r="D264" s="92"/>
      <c r="E264" s="93"/>
      <c r="H264" s="51"/>
    </row>
    <row r="265" spans="1:9" s="22" customFormat="1" ht="73.5" customHeight="1" x14ac:dyDescent="0.25">
      <c r="A265" s="96" t="s">
        <v>89</v>
      </c>
      <c r="B265" s="96" t="s">
        <v>2</v>
      </c>
      <c r="C265" s="86">
        <f>SUM(C251:C264)</f>
        <v>568634</v>
      </c>
      <c r="D265" s="86">
        <f>SUM(D251:D264)</f>
        <v>345153</v>
      </c>
      <c r="E265" s="105">
        <f t="shared" si="2"/>
        <v>60.698621608978712</v>
      </c>
      <c r="H265" s="51"/>
    </row>
    <row r="266" spans="1:9" s="2" customFormat="1" ht="49.5" customHeight="1" x14ac:dyDescent="0.25">
      <c r="A266" s="98" t="s">
        <v>160</v>
      </c>
      <c r="B266" s="99" t="s">
        <v>101</v>
      </c>
      <c r="C266" s="80">
        <v>1691</v>
      </c>
      <c r="D266" s="80">
        <v>915</v>
      </c>
      <c r="E266" s="106">
        <f t="shared" si="2"/>
        <v>54.109994086339441</v>
      </c>
      <c r="H266" s="18"/>
    </row>
    <row r="267" spans="1:9" s="2" customFormat="1" ht="53.25" customHeight="1" x14ac:dyDescent="0.25">
      <c r="A267" s="98" t="s">
        <v>140</v>
      </c>
      <c r="B267" s="99" t="s">
        <v>102</v>
      </c>
      <c r="C267" s="80">
        <v>24684</v>
      </c>
      <c r="D267" s="80">
        <v>24304</v>
      </c>
      <c r="E267" s="106">
        <f t="shared" si="2"/>
        <v>98.460541241289903</v>
      </c>
      <c r="H267" s="18"/>
    </row>
    <row r="268" spans="1:9" s="2" customFormat="1" ht="33" hidden="1" x14ac:dyDescent="0.25">
      <c r="A268" s="89" t="s">
        <v>256</v>
      </c>
      <c r="B268" s="90" t="s">
        <v>110</v>
      </c>
      <c r="C268" s="92"/>
      <c r="D268" s="92"/>
      <c r="E268" s="93"/>
      <c r="H268" s="18"/>
    </row>
    <row r="269" spans="1:9" s="22" customFormat="1" ht="54" customHeight="1" x14ac:dyDescent="0.25">
      <c r="A269" s="98" t="s">
        <v>184</v>
      </c>
      <c r="B269" s="99" t="s">
        <v>108</v>
      </c>
      <c r="C269" s="80"/>
      <c r="D269" s="80">
        <v>-29</v>
      </c>
      <c r="E269" s="106"/>
      <c r="H269" s="23"/>
    </row>
    <row r="270" spans="1:9" s="22" customFormat="1" ht="54.75" customHeight="1" x14ac:dyDescent="0.25">
      <c r="A270" s="96" t="s">
        <v>286</v>
      </c>
      <c r="B270" s="96" t="s">
        <v>2</v>
      </c>
      <c r="C270" s="86">
        <f>SUM(C266:C269)</f>
        <v>26375</v>
      </c>
      <c r="D270" s="86">
        <f>SUM(D266:D269)</f>
        <v>25190</v>
      </c>
      <c r="E270" s="105">
        <f t="shared" si="2"/>
        <v>95.507109004739334</v>
      </c>
      <c r="H270" s="23"/>
    </row>
    <row r="271" spans="1:9" s="2" customFormat="1" ht="66" hidden="1" x14ac:dyDescent="0.25">
      <c r="A271" s="89" t="s">
        <v>185</v>
      </c>
      <c r="B271" s="90" t="s">
        <v>176</v>
      </c>
      <c r="C271" s="92"/>
      <c r="D271" s="92"/>
      <c r="E271" s="93" t="e">
        <f t="shared" si="2"/>
        <v>#DIV/0!</v>
      </c>
      <c r="H271" s="18"/>
    </row>
    <row r="272" spans="1:9" s="2" customFormat="1" ht="19.5" customHeight="1" x14ac:dyDescent="0.25">
      <c r="A272" s="98" t="s">
        <v>142</v>
      </c>
      <c r="B272" s="99" t="s">
        <v>99</v>
      </c>
      <c r="C272" s="80">
        <f>3563</f>
        <v>3563</v>
      </c>
      <c r="D272" s="80">
        <v>3251</v>
      </c>
      <c r="E272" s="106">
        <f t="shared" si="2"/>
        <v>91.243334268874548</v>
      </c>
      <c r="H272" s="18"/>
    </row>
    <row r="273" spans="1:8" s="2" customFormat="1" ht="33.75" hidden="1" customHeight="1" x14ac:dyDescent="0.25">
      <c r="A273" s="89" t="s">
        <v>342</v>
      </c>
      <c r="B273" s="90" t="s">
        <v>105</v>
      </c>
      <c r="C273" s="92"/>
      <c r="D273" s="92"/>
      <c r="E273" s="93" t="e">
        <f t="shared" si="2"/>
        <v>#DIV/0!</v>
      </c>
      <c r="H273" s="18"/>
    </row>
    <row r="274" spans="1:8" s="2" customFormat="1" ht="49.5" hidden="1" x14ac:dyDescent="0.25">
      <c r="A274" s="89" t="s">
        <v>186</v>
      </c>
      <c r="B274" s="90" t="s">
        <v>114</v>
      </c>
      <c r="C274" s="92"/>
      <c r="D274" s="92"/>
      <c r="E274" s="93" t="e">
        <f t="shared" si="2"/>
        <v>#DIV/0!</v>
      </c>
      <c r="H274" s="18"/>
    </row>
    <row r="275" spans="1:8" s="2" customFormat="1" ht="49.5" hidden="1" x14ac:dyDescent="0.25">
      <c r="A275" s="89" t="s">
        <v>187</v>
      </c>
      <c r="B275" s="90" t="s">
        <v>163</v>
      </c>
      <c r="C275" s="92"/>
      <c r="D275" s="92"/>
      <c r="E275" s="93" t="e">
        <f t="shared" si="2"/>
        <v>#DIV/0!</v>
      </c>
      <c r="H275" s="18"/>
    </row>
    <row r="276" spans="1:8" s="2" customFormat="1" ht="51" customHeight="1" x14ac:dyDescent="0.25">
      <c r="A276" s="98" t="s">
        <v>257</v>
      </c>
      <c r="B276" s="99" t="s">
        <v>106</v>
      </c>
      <c r="C276" s="80"/>
      <c r="D276" s="80">
        <v>49</v>
      </c>
      <c r="E276" s="106"/>
      <c r="H276" s="18"/>
    </row>
    <row r="277" spans="1:8" s="2" customFormat="1" ht="49.5" hidden="1" x14ac:dyDescent="0.25">
      <c r="A277" s="89" t="s">
        <v>258</v>
      </c>
      <c r="B277" s="90" t="s">
        <v>108</v>
      </c>
      <c r="C277" s="92"/>
      <c r="D277" s="92"/>
      <c r="E277" s="93"/>
      <c r="H277" s="18"/>
    </row>
    <row r="278" spans="1:8" s="22" customFormat="1" ht="69" customHeight="1" x14ac:dyDescent="0.25">
      <c r="A278" s="96" t="s">
        <v>280</v>
      </c>
      <c r="B278" s="96" t="s">
        <v>2</v>
      </c>
      <c r="C278" s="86">
        <f>SUM(C271:C277)</f>
        <v>3563</v>
      </c>
      <c r="D278" s="86">
        <f>SUM(D271:D277)</f>
        <v>3300</v>
      </c>
      <c r="E278" s="105">
        <f t="shared" si="2"/>
        <v>92.618579848442323</v>
      </c>
      <c r="H278" s="23"/>
    </row>
    <row r="279" spans="1:8" s="2" customFormat="1" ht="66" hidden="1" x14ac:dyDescent="0.25">
      <c r="A279" s="89" t="s">
        <v>293</v>
      </c>
      <c r="B279" s="90" t="s">
        <v>287</v>
      </c>
      <c r="C279" s="92"/>
      <c r="D279" s="92"/>
      <c r="E279" s="93" t="e">
        <f t="shared" si="2"/>
        <v>#DIV/0!</v>
      </c>
      <c r="H279" s="18"/>
    </row>
    <row r="280" spans="1:8" s="22" customFormat="1" ht="33.75" customHeight="1" x14ac:dyDescent="0.25">
      <c r="A280" s="98" t="s">
        <v>143</v>
      </c>
      <c r="B280" s="99" t="s">
        <v>112</v>
      </c>
      <c r="C280" s="80">
        <v>183668</v>
      </c>
      <c r="D280" s="80">
        <v>183668</v>
      </c>
      <c r="E280" s="106">
        <f t="shared" si="2"/>
        <v>100</v>
      </c>
      <c r="H280" s="23"/>
    </row>
    <row r="281" spans="1:8" s="2" customFormat="1" ht="16.5" x14ac:dyDescent="0.25">
      <c r="A281" s="98" t="s">
        <v>144</v>
      </c>
      <c r="B281" s="99" t="s">
        <v>99</v>
      </c>
      <c r="C281" s="80">
        <f>42954+48369</f>
        <v>91323</v>
      </c>
      <c r="D281" s="80">
        <v>83812</v>
      </c>
      <c r="E281" s="106">
        <f t="shared" si="2"/>
        <v>91.775346845811029</v>
      </c>
      <c r="H281" s="18"/>
    </row>
    <row r="282" spans="1:8" s="2" customFormat="1" ht="33" hidden="1" x14ac:dyDescent="0.25">
      <c r="A282" s="89" t="s">
        <v>249</v>
      </c>
      <c r="B282" s="90" t="s">
        <v>105</v>
      </c>
      <c r="C282" s="92"/>
      <c r="D282" s="92"/>
      <c r="E282" s="93" t="e">
        <f t="shared" si="2"/>
        <v>#DIV/0!</v>
      </c>
      <c r="H282" s="18"/>
    </row>
    <row r="283" spans="1:8" s="2" customFormat="1" ht="49.5" hidden="1" x14ac:dyDescent="0.25">
      <c r="A283" s="89" t="s">
        <v>188</v>
      </c>
      <c r="B283" s="90" t="s">
        <v>114</v>
      </c>
      <c r="C283" s="92"/>
      <c r="D283" s="92"/>
      <c r="E283" s="93"/>
      <c r="H283" s="18"/>
    </row>
    <row r="284" spans="1:8" s="2" customFormat="1" ht="49.5" hidden="1" x14ac:dyDescent="0.25">
      <c r="A284" s="89" t="s">
        <v>189</v>
      </c>
      <c r="B284" s="90" t="s">
        <v>163</v>
      </c>
      <c r="C284" s="92"/>
      <c r="D284" s="92"/>
      <c r="E284" s="93" t="e">
        <f t="shared" si="2"/>
        <v>#DIV/0!</v>
      </c>
      <c r="H284" s="18"/>
    </row>
    <row r="285" spans="1:8" s="2" customFormat="1" ht="51.75" customHeight="1" x14ac:dyDescent="0.25">
      <c r="A285" s="98" t="s">
        <v>405</v>
      </c>
      <c r="B285" s="99" t="s">
        <v>400</v>
      </c>
      <c r="C285" s="80"/>
      <c r="D285" s="80">
        <v>-2626</v>
      </c>
      <c r="E285" s="106"/>
      <c r="H285" s="18"/>
    </row>
    <row r="286" spans="1:8" s="2" customFormat="1" ht="49.5" hidden="1" x14ac:dyDescent="0.25">
      <c r="A286" s="89" t="s">
        <v>259</v>
      </c>
      <c r="B286" s="90" t="s">
        <v>108</v>
      </c>
      <c r="C286" s="92"/>
      <c r="D286" s="92"/>
      <c r="E286" s="93"/>
      <c r="H286" s="18"/>
    </row>
    <row r="287" spans="1:8" s="22" customFormat="1" ht="54" customHeight="1" x14ac:dyDescent="0.25">
      <c r="A287" s="96" t="s">
        <v>90</v>
      </c>
      <c r="B287" s="96" t="s">
        <v>2</v>
      </c>
      <c r="C287" s="86">
        <f>SUM(C279:C286)</f>
        <v>274991</v>
      </c>
      <c r="D287" s="86">
        <f>SUM(D279:D286)</f>
        <v>264854</v>
      </c>
      <c r="E287" s="105">
        <f t="shared" si="2"/>
        <v>96.313697539192191</v>
      </c>
      <c r="H287" s="23"/>
    </row>
    <row r="288" spans="1:8" s="2" customFormat="1" ht="16.5" hidden="1" x14ac:dyDescent="0.25">
      <c r="A288" s="89" t="s">
        <v>145</v>
      </c>
      <c r="B288" s="90" t="s">
        <v>99</v>
      </c>
      <c r="C288" s="92"/>
      <c r="D288" s="92"/>
      <c r="E288" s="93" t="e">
        <f t="shared" si="2"/>
        <v>#DIV/0!</v>
      </c>
      <c r="H288" s="18"/>
    </row>
    <row r="289" spans="1:12" s="22" customFormat="1" ht="33" hidden="1" x14ac:dyDescent="0.25">
      <c r="A289" s="89" t="s">
        <v>310</v>
      </c>
      <c r="B289" s="90" t="s">
        <v>105</v>
      </c>
      <c r="C289" s="92"/>
      <c r="D289" s="92"/>
      <c r="E289" s="93"/>
      <c r="H289" s="23"/>
    </row>
    <row r="290" spans="1:12" s="2" customFormat="1" ht="49.5" x14ac:dyDescent="0.25">
      <c r="A290" s="98" t="s">
        <v>260</v>
      </c>
      <c r="B290" s="99" t="s">
        <v>109</v>
      </c>
      <c r="C290" s="80"/>
      <c r="D290" s="80">
        <v>288</v>
      </c>
      <c r="E290" s="106"/>
      <c r="H290" s="18"/>
    </row>
    <row r="291" spans="1:12" s="2" customFormat="1" ht="33" hidden="1" x14ac:dyDescent="0.25">
      <c r="A291" s="89" t="s">
        <v>261</v>
      </c>
      <c r="B291" s="90" t="s">
        <v>110</v>
      </c>
      <c r="C291" s="92"/>
      <c r="D291" s="92"/>
      <c r="E291" s="93"/>
      <c r="H291" s="18"/>
    </row>
    <row r="292" spans="1:12" s="2" customFormat="1" ht="49.5" hidden="1" x14ac:dyDescent="0.25">
      <c r="A292" s="89" t="s">
        <v>190</v>
      </c>
      <c r="B292" s="90" t="s">
        <v>108</v>
      </c>
      <c r="C292" s="92"/>
      <c r="D292" s="92"/>
      <c r="E292" s="93"/>
      <c r="H292" s="18"/>
    </row>
    <row r="293" spans="1:12" s="22" customFormat="1" ht="71.25" customHeight="1" x14ac:dyDescent="0.25">
      <c r="A293" s="96" t="s">
        <v>300</v>
      </c>
      <c r="B293" s="96" t="s">
        <v>2</v>
      </c>
      <c r="C293" s="86">
        <f>SUM(C288:C292)</f>
        <v>0</v>
      </c>
      <c r="D293" s="86">
        <f>SUM(D288:D292)</f>
        <v>288</v>
      </c>
      <c r="E293" s="105"/>
      <c r="H293" s="23"/>
    </row>
    <row r="294" spans="1:12" s="2" customFormat="1" ht="56.25" customHeight="1" x14ac:dyDescent="0.25">
      <c r="A294" s="98" t="s">
        <v>146</v>
      </c>
      <c r="B294" s="99" t="s">
        <v>101</v>
      </c>
      <c r="C294" s="80">
        <v>19</v>
      </c>
      <c r="D294" s="80">
        <v>19</v>
      </c>
      <c r="E294" s="106">
        <f t="shared" si="2"/>
        <v>100</v>
      </c>
      <c r="H294" s="18"/>
    </row>
    <row r="295" spans="1:12" s="2" customFormat="1" ht="67.5" customHeight="1" x14ac:dyDescent="0.25">
      <c r="A295" s="98" t="s">
        <v>150</v>
      </c>
      <c r="B295" s="99" t="s">
        <v>149</v>
      </c>
      <c r="C295" s="80">
        <v>285</v>
      </c>
      <c r="D295" s="80">
        <v>271</v>
      </c>
      <c r="E295" s="106">
        <f t="shared" si="2"/>
        <v>95.087719298245617</v>
      </c>
      <c r="H295" s="18"/>
    </row>
    <row r="296" spans="1:12" s="22" customFormat="1" ht="51" customHeight="1" x14ac:dyDescent="0.25">
      <c r="A296" s="96" t="s">
        <v>92</v>
      </c>
      <c r="B296" s="96" t="s">
        <v>2</v>
      </c>
      <c r="C296" s="86">
        <f>SUM(C294:C295)</f>
        <v>304</v>
      </c>
      <c r="D296" s="86">
        <f>SUM(D294:D295)</f>
        <v>290</v>
      </c>
      <c r="E296" s="105">
        <f t="shared" si="2"/>
        <v>95.39473684210526</v>
      </c>
      <c r="H296" s="23"/>
    </row>
    <row r="297" spans="1:12" s="2" customFormat="1" ht="17.25" hidden="1" customHeight="1" x14ac:dyDescent="0.25">
      <c r="A297" s="89" t="s">
        <v>250</v>
      </c>
      <c r="B297" s="90" t="s">
        <v>99</v>
      </c>
      <c r="C297" s="92"/>
      <c r="D297" s="92"/>
      <c r="E297" s="93" t="e">
        <f t="shared" si="2"/>
        <v>#DIV/0!</v>
      </c>
      <c r="H297" s="18"/>
    </row>
    <row r="298" spans="1:12" s="2" customFormat="1" ht="33" hidden="1" x14ac:dyDescent="0.25">
      <c r="A298" s="89" t="s">
        <v>147</v>
      </c>
      <c r="B298" s="90" t="s">
        <v>105</v>
      </c>
      <c r="C298" s="92"/>
      <c r="D298" s="92"/>
      <c r="E298" s="93" t="e">
        <f t="shared" si="2"/>
        <v>#DIV/0!</v>
      </c>
      <c r="H298" s="18"/>
    </row>
    <row r="299" spans="1:12" s="2" customFormat="1" ht="33" hidden="1" x14ac:dyDescent="0.25">
      <c r="A299" s="89" t="s">
        <v>347</v>
      </c>
      <c r="B299" s="90" t="s">
        <v>110</v>
      </c>
      <c r="C299" s="92"/>
      <c r="D299" s="92"/>
      <c r="E299" s="93"/>
      <c r="H299" s="18"/>
    </row>
    <row r="300" spans="1:12" s="2" customFormat="1" ht="49.5" hidden="1" x14ac:dyDescent="0.25">
      <c r="A300" s="89" t="s">
        <v>311</v>
      </c>
      <c r="B300" s="90" t="s">
        <v>108</v>
      </c>
      <c r="C300" s="92"/>
      <c r="D300" s="92"/>
      <c r="E300" s="93"/>
      <c r="H300" s="18"/>
    </row>
    <row r="301" spans="1:12" s="2" customFormat="1" ht="49.5" hidden="1" x14ac:dyDescent="0.25">
      <c r="A301" s="89" t="s">
        <v>148</v>
      </c>
      <c r="B301" s="90" t="s">
        <v>163</v>
      </c>
      <c r="C301" s="92"/>
      <c r="D301" s="92"/>
      <c r="E301" s="93" t="e">
        <f t="shared" si="2"/>
        <v>#DIV/0!</v>
      </c>
      <c r="H301" s="18"/>
    </row>
    <row r="302" spans="1:12" s="2" customFormat="1" ht="66" hidden="1" x14ac:dyDescent="0.25">
      <c r="A302" s="107" t="s">
        <v>113</v>
      </c>
      <c r="B302" s="107" t="s">
        <v>2</v>
      </c>
      <c r="C302" s="108">
        <f>SUM(C297:C301)</f>
        <v>0</v>
      </c>
      <c r="D302" s="108">
        <f>SUM(D297:D301)</f>
        <v>0</v>
      </c>
      <c r="E302" s="109" t="e">
        <f t="shared" si="2"/>
        <v>#DIV/0!</v>
      </c>
      <c r="H302" s="18"/>
    </row>
    <row r="303" spans="1:12" s="60" customFormat="1" ht="24" customHeight="1" x14ac:dyDescent="0.3">
      <c r="A303" s="111"/>
      <c r="B303" s="112" t="s">
        <v>57</v>
      </c>
      <c r="C303" s="113">
        <f>C184+C196+C205+C207+C215+C230+C250+C265+C270+C278+C287+C293+C296+C302</f>
        <v>26981559</v>
      </c>
      <c r="D303" s="113">
        <f>D184+D196+D205+D207+D215+D230+D250+D265+D270+D278+D287+D293+D296+D302</f>
        <v>26362026</v>
      </c>
      <c r="E303" s="114">
        <f>D303/C303*100</f>
        <v>97.703865073178306</v>
      </c>
      <c r="H303" s="61"/>
    </row>
    <row r="304" spans="1:12" ht="12.75" customHeight="1" x14ac:dyDescent="0.25">
      <c r="H304" s="19"/>
      <c r="I304" s="11"/>
      <c r="J304" s="11"/>
      <c r="K304" s="11"/>
      <c r="L304" s="11"/>
    </row>
    <row r="305" spans="1:12" ht="44.25" customHeight="1" x14ac:dyDescent="0.25">
      <c r="A305" s="110" t="s">
        <v>449</v>
      </c>
      <c r="B305" s="110"/>
      <c r="C305" s="110"/>
      <c r="D305" s="110"/>
      <c r="E305" s="110"/>
      <c r="H305" s="10"/>
      <c r="J305" s="10"/>
      <c r="K305" s="10"/>
      <c r="L305" s="21"/>
    </row>
    <row r="306" spans="1:12" ht="12.75" customHeight="1" x14ac:dyDescent="0.2">
      <c r="D306" s="34"/>
      <c r="L306" s="10"/>
    </row>
    <row r="307" spans="1:12" ht="21.75" customHeight="1" x14ac:dyDescent="0.25">
      <c r="C307" s="40"/>
      <c r="D307" s="40"/>
      <c r="H307" s="38"/>
      <c r="K307" s="10"/>
    </row>
    <row r="308" spans="1:12" ht="12.75" customHeight="1" x14ac:dyDescent="0.2">
      <c r="D308" s="39"/>
      <c r="K308" s="10"/>
    </row>
    <row r="309" spans="1:12" ht="12.75" customHeight="1" x14ac:dyDescent="0.2">
      <c r="B309" s="36"/>
      <c r="C309" s="41"/>
      <c r="D309" s="41"/>
      <c r="E309" s="49"/>
      <c r="H309" s="29"/>
      <c r="I309" s="52"/>
      <c r="K309" s="10"/>
    </row>
    <row r="310" spans="1:12" ht="12.75" customHeight="1" x14ac:dyDescent="0.2">
      <c r="C310" s="42"/>
      <c r="D310" s="42"/>
      <c r="E310" s="49"/>
      <c r="H310" s="29"/>
      <c r="I310" s="52"/>
    </row>
    <row r="311" spans="1:12" ht="12.75" customHeight="1" x14ac:dyDescent="0.2">
      <c r="D311" s="4"/>
      <c r="E311" s="49"/>
      <c r="H311" s="29"/>
      <c r="I311" s="53"/>
      <c r="J311" s="10"/>
    </row>
    <row r="312" spans="1:12" ht="18" customHeight="1" x14ac:dyDescent="0.25">
      <c r="A312" s="30"/>
      <c r="B312" s="20"/>
      <c r="C312" s="25"/>
      <c r="D312" s="25"/>
      <c r="H312" s="55"/>
      <c r="I312" s="53"/>
      <c r="J312" s="10"/>
      <c r="K312" s="10"/>
    </row>
    <row r="313" spans="1:12" ht="17.25" customHeight="1" x14ac:dyDescent="0.25">
      <c r="B313" s="20"/>
      <c r="C313" s="25"/>
      <c r="D313" s="25"/>
      <c r="H313" s="55"/>
      <c r="I313" s="53"/>
      <c r="J313" s="10"/>
      <c r="K313" s="10"/>
    </row>
    <row r="314" spans="1:12" ht="15.75" customHeight="1" x14ac:dyDescent="0.25">
      <c r="B314" s="20"/>
      <c r="C314" s="25"/>
      <c r="D314" s="25"/>
      <c r="H314" s="55"/>
      <c r="I314" s="53"/>
      <c r="J314" s="10"/>
      <c r="K314" s="10"/>
    </row>
    <row r="315" spans="1:12" ht="15.75" customHeight="1" x14ac:dyDescent="0.25">
      <c r="B315" s="20"/>
      <c r="C315" s="25"/>
      <c r="D315" s="25"/>
      <c r="H315" s="55"/>
      <c r="I315" s="53"/>
      <c r="J315" s="10"/>
      <c r="K315" s="10"/>
    </row>
    <row r="316" spans="1:12" ht="12.75" customHeight="1" x14ac:dyDescent="0.2">
      <c r="C316" s="25"/>
      <c r="D316" s="25"/>
      <c r="H316" s="29"/>
      <c r="I316" s="54"/>
    </row>
    <row r="317" spans="1:12" ht="12.75" customHeight="1" x14ac:dyDescent="0.2">
      <c r="C317" s="35"/>
      <c r="D317" s="35"/>
      <c r="I317" s="54"/>
    </row>
    <row r="318" spans="1:12" ht="12.75" customHeight="1" x14ac:dyDescent="0.2">
      <c r="B318" s="20"/>
      <c r="D318" s="25"/>
      <c r="I318" s="54"/>
    </row>
    <row r="319" spans="1:12" ht="12.75" customHeight="1" x14ac:dyDescent="0.2">
      <c r="B319" s="43"/>
      <c r="C319" s="25"/>
      <c r="D319" s="25"/>
      <c r="E319" s="32"/>
      <c r="H319" s="30"/>
      <c r="I319" s="53"/>
      <c r="K319" s="10"/>
    </row>
    <row r="320" spans="1:12" ht="12.75" customHeight="1" x14ac:dyDescent="0.2">
      <c r="A320" s="30"/>
      <c r="B320" s="43"/>
      <c r="C320" s="26"/>
      <c r="D320" s="26"/>
      <c r="H320" s="30"/>
      <c r="I320" s="53"/>
      <c r="K320" s="10"/>
      <c r="L320" s="10"/>
    </row>
    <row r="321" spans="2:11" ht="12.75" customHeight="1" x14ac:dyDescent="0.2">
      <c r="B321" s="20"/>
      <c r="C321" s="24"/>
      <c r="D321" s="24"/>
      <c r="H321" s="30"/>
      <c r="I321" s="53"/>
    </row>
    <row r="322" spans="2:11" ht="12.75" customHeight="1" x14ac:dyDescent="0.2">
      <c r="B322" s="20"/>
      <c r="C322" s="24"/>
      <c r="D322" s="24"/>
      <c r="H322" s="30"/>
      <c r="I322" s="53"/>
      <c r="K322" s="10"/>
    </row>
    <row r="323" spans="2:11" ht="12.75" customHeight="1" x14ac:dyDescent="0.2">
      <c r="B323" s="20"/>
      <c r="D323" s="4"/>
      <c r="H323" s="30"/>
      <c r="I323" s="10"/>
    </row>
    <row r="324" spans="2:11" ht="12.75" customHeight="1" x14ac:dyDescent="0.2">
      <c r="B324" s="29"/>
      <c r="C324" s="31"/>
      <c r="D324" s="34"/>
      <c r="E324" s="33"/>
      <c r="H324" s="46"/>
      <c r="I324" s="50"/>
    </row>
    <row r="325" spans="2:11" ht="12.75" customHeight="1" x14ac:dyDescent="0.2">
      <c r="D325" s="4"/>
    </row>
    <row r="326" spans="2:11" ht="12.75" customHeight="1" x14ac:dyDescent="0.2">
      <c r="C326" s="37"/>
      <c r="D326" s="27"/>
    </row>
    <row r="327" spans="2:11" ht="12.75" customHeight="1" x14ac:dyDescent="0.2">
      <c r="D327" s="34"/>
    </row>
    <row r="331" spans="2:11" ht="12.75" customHeight="1" x14ac:dyDescent="0.2">
      <c r="D331" s="34"/>
    </row>
    <row r="332" spans="2:11" ht="12.75" customHeight="1" x14ac:dyDescent="0.2">
      <c r="D332" s="34"/>
    </row>
    <row r="333" spans="2:11" ht="17.25" customHeight="1" x14ac:dyDescent="0.2">
      <c r="D333" s="20"/>
    </row>
  </sheetData>
  <mergeCells count="8">
    <mergeCell ref="A305:E305"/>
    <mergeCell ref="A1:E1"/>
    <mergeCell ref="A2:E2"/>
    <mergeCell ref="A3:E3"/>
    <mergeCell ref="A4:E4"/>
    <mergeCell ref="A7:D7"/>
    <mergeCell ref="A6:E6"/>
    <mergeCell ref="A5:E5"/>
  </mergeCells>
  <phoneticPr fontId="0" type="noConversion"/>
  <printOptions horizontalCentered="1"/>
  <pageMargins left="0.42" right="0.19685039370078741" top="0.3" bottom="0.31496062992125984" header="0" footer="0"/>
  <pageSetup paperSize="9" scale="65"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2025г</vt:lpstr>
      <vt:lpstr>'2025г'!APPT</vt:lpstr>
      <vt:lpstr>'2025г'!SIGN</vt:lpstr>
      <vt:lpstr>'2025г'!Заголовки_для_печати</vt:lpstr>
      <vt:lpstr>'2025г'!Область_печати</vt:lpstr>
    </vt:vector>
  </TitlesOfParts>
  <Company>BSS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MDY</dc:creator>
  <cp:lastModifiedBy>Тананыкина Анна Викторовна</cp:lastModifiedBy>
  <cp:lastPrinted>2026-02-16T05:29:52Z</cp:lastPrinted>
  <dcterms:created xsi:type="dcterms:W3CDTF">2000-11-30T09:28:24Z</dcterms:created>
  <dcterms:modified xsi:type="dcterms:W3CDTF">2026-02-16T05:30:53Z</dcterms:modified>
</cp:coreProperties>
</file>